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if CE FRANCE" sheetId="1" state="visible" r:id="rId2"/>
  </sheets>
  <definedNames>
    <definedName function="false" hidden="false" localSheetId="0" name="_xlnm.Print_Area" vbProcedure="false">'Tarif CE FRANCE'!$A$1:$N$119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<sst xmlns="http://schemas.openxmlformats.org/spreadsheetml/2006/main" count="219" uniqueCount="96">
  <si>
    <t xml:space="preserve">TARIF et BON DE COMMANDE     ATSCAF                                                                                               ATSCAF
</t>
  </si>
  <si>
    <t xml:space="preserve">Tarif valable du 18 mars au 30 Juin2025</t>
  </si>
  <si>
    <t xml:space="preserve">Certains millésimes peuvent être épuisés et remplacés par le suivant</t>
  </si>
  <si>
    <t xml:space="preserve">Nous vous remercions de contrôler votre livraison et de signaler tout carton manquant et/ou de refuser tout carton endommagé en l'indiquant sur le bon du transporteur              sans quoi le remplacement sera à votre charge</t>
  </si>
  <si>
    <t xml:space="preserve">Nom :
PRENOM :
Téléphone portbale obligatoire : 
</t>
  </si>
  <si>
    <t xml:space="preserve">PU TTC Boutique Départ Cave</t>
  </si>
  <si>
    <t xml:space="preserve">REMISE  20%       </t>
  </si>
  <si>
    <t xml:space="preserve">Condition nement</t>
  </si>
  <si>
    <t xml:space="preserve">Quantités
unitaires</t>
  </si>
  <si>
    <t xml:space="preserve">Total TTC</t>
  </si>
  <si>
    <t xml:space="preserve">Vins de Cépage - IGP Collines Rhodaniennes</t>
  </si>
  <si>
    <t xml:space="preserve">les Rouges</t>
  </si>
  <si>
    <t xml:space="preserve">SYRAH</t>
  </si>
  <si>
    <t xml:space="preserve">Domaine des Gardes </t>
  </si>
  <si>
    <t xml:space="preserve">75 cl</t>
  </si>
  <si>
    <t xml:space="preserve">x</t>
  </si>
  <si>
    <t xml:space="preserve">Premiere Note  </t>
  </si>
  <si>
    <t xml:space="preserve">SYRAH </t>
  </si>
  <si>
    <r>
      <rPr>
        <sz val="10"/>
        <rFont val="Calibri"/>
        <family val="2"/>
        <charset val="1"/>
      </rPr>
      <t xml:space="preserve">Exploration</t>
    </r>
    <r>
      <rPr>
        <b val="true"/>
        <sz val="10"/>
        <rFont val="Calibri"/>
        <family val="2"/>
        <charset val="1"/>
      </rPr>
      <t xml:space="preserve"> Sans sulfite ajouté</t>
    </r>
  </si>
  <si>
    <r>
      <rPr>
        <sz val="10"/>
        <rFont val="Calibri"/>
        <family val="2"/>
        <charset val="1"/>
      </rPr>
      <t xml:space="preserve">Exploration</t>
    </r>
    <r>
      <rPr>
        <b val="true"/>
        <sz val="10"/>
        <rFont val="Calibri"/>
        <family val="2"/>
        <charset val="1"/>
      </rPr>
      <t xml:space="preserve"> BIO</t>
    </r>
  </si>
  <si>
    <t xml:space="preserve">les Blancs</t>
  </si>
  <si>
    <t xml:space="preserve">MARSANNE</t>
  </si>
  <si>
    <t xml:space="preserve">VIOGNIER</t>
  </si>
  <si>
    <t xml:space="preserve">Premiere Note           </t>
  </si>
  <si>
    <t xml:space="preserve">75cl</t>
  </si>
  <si>
    <t xml:space="preserve">MARSANNE VIOGNIER</t>
  </si>
  <si>
    <r>
      <rPr>
        <sz val="10"/>
        <rFont val="Calibri"/>
        <family val="2"/>
        <charset val="1"/>
      </rPr>
      <t xml:space="preserve">Exploration </t>
    </r>
    <r>
      <rPr>
        <b val="true"/>
        <sz val="10"/>
        <rFont val="Calibri"/>
        <family val="2"/>
        <charset val="1"/>
      </rPr>
      <t xml:space="preserve">BIO</t>
    </r>
    <r>
      <rPr>
        <sz val="10"/>
        <rFont val="Calibri"/>
        <family val="2"/>
        <charset val="1"/>
      </rPr>
      <t xml:space="preserve"> </t>
    </r>
  </si>
  <si>
    <t xml:space="preserve">MARSANNE VIOGNIER </t>
  </si>
  <si>
    <t xml:space="preserve">Vin Orange</t>
  </si>
  <si>
    <t xml:space="preserve">LES BULLES</t>
  </si>
  <si>
    <t xml:space="preserve">SAINT PERAY - AOP</t>
  </si>
  <si>
    <t xml:space="preserve">Méthode traditionnelle Brut</t>
  </si>
  <si>
    <t xml:space="preserve">MARSANNE-VIOGNIER</t>
  </si>
  <si>
    <t xml:space="preserve">Vin Pétillant sec</t>
  </si>
  <si>
    <t xml:space="preserve">Crozes Hermitage - AOP</t>
  </si>
  <si>
    <t xml:space="preserve">Les Rouges</t>
  </si>
  <si>
    <t xml:space="preserve">NOBLES RIVES</t>
  </si>
  <si>
    <r>
      <rPr>
        <sz val="10"/>
        <rFont val="Calibri"/>
        <family val="2"/>
        <charset val="1"/>
      </rPr>
      <t xml:space="preserve">Crozes Hermitage    </t>
    </r>
    <r>
      <rPr>
        <sz val="10"/>
        <color rgb="FFFF0000"/>
        <rFont val="Calibri"/>
        <family val="2"/>
        <charset val="1"/>
      </rPr>
      <t xml:space="preserve"> </t>
    </r>
  </si>
  <si>
    <t xml:space="preserve">Crozes Hermitage Magnum </t>
  </si>
  <si>
    <t xml:space="preserve">150 cl </t>
  </si>
  <si>
    <r>
      <rPr>
        <sz val="10"/>
        <rFont val="Calibri"/>
        <family val="2"/>
        <charset val="1"/>
      </rPr>
      <t xml:space="preserve">Crozes Hermitage Jéroboam </t>
    </r>
    <r>
      <rPr>
        <sz val="9"/>
        <color rgb="FFFF0000"/>
        <rFont val="Calibri"/>
        <family val="2"/>
        <charset val="1"/>
      </rPr>
      <t xml:space="preserve">  </t>
    </r>
  </si>
  <si>
    <t xml:space="preserve">300 cl</t>
  </si>
  <si>
    <r>
      <rPr>
        <sz val="10"/>
        <rFont val="Calibri"/>
        <family val="2"/>
        <charset val="1"/>
      </rPr>
      <t xml:space="preserve">Crozes Hermitage </t>
    </r>
    <r>
      <rPr>
        <b val="true"/>
        <sz val="10"/>
        <rFont val="Calibri"/>
        <family val="2"/>
        <charset val="1"/>
      </rPr>
      <t xml:space="preserve">Epure</t>
    </r>
  </si>
  <si>
    <t xml:space="preserve">150cl</t>
  </si>
  <si>
    <t xml:space="preserve">SELECTION PARCELLAIRE</t>
  </si>
  <si>
    <r>
      <rPr>
        <sz val="10"/>
        <rFont val="Calibri"/>
        <family val="2"/>
        <charset val="1"/>
      </rPr>
      <t xml:space="preserve">Crozes Hermitage "</t>
    </r>
    <r>
      <rPr>
        <b val="true"/>
        <sz val="10"/>
        <rFont val="Calibri"/>
        <family val="2"/>
        <charset val="1"/>
      </rPr>
      <t xml:space="preserve">Les Haut du Fief"</t>
    </r>
    <r>
      <rPr>
        <sz val="10"/>
        <rFont val="Calibri"/>
        <family val="2"/>
        <charset val="1"/>
      </rPr>
      <t xml:space="preserve"> </t>
    </r>
  </si>
  <si>
    <r>
      <rPr>
        <sz val="10"/>
        <rFont val="Calibri"/>
        <family val="2"/>
        <charset val="1"/>
      </rPr>
      <t xml:space="preserve">Crozes Hermitage Magnum "</t>
    </r>
    <r>
      <rPr>
        <b val="true"/>
        <sz val="10"/>
        <rFont val="Calibri"/>
        <family val="2"/>
        <charset val="1"/>
      </rPr>
      <t xml:space="preserve">Les Hauts du Fief"</t>
    </r>
    <r>
      <rPr>
        <sz val="10"/>
        <rFont val="Calibri"/>
        <family val="2"/>
        <charset val="1"/>
      </rPr>
      <t xml:space="preserve">  </t>
    </r>
  </si>
  <si>
    <t xml:space="preserve">150 cl</t>
  </si>
  <si>
    <t xml:space="preserve">Les Blancs</t>
  </si>
  <si>
    <t xml:space="preserve">Crozes Hermitage </t>
  </si>
  <si>
    <t xml:space="preserve">EXPLORATION</t>
  </si>
  <si>
    <r>
      <rPr>
        <sz val="10"/>
        <rFont val="Calibri"/>
        <family val="2"/>
        <charset val="1"/>
      </rPr>
      <t xml:space="preserve">Crozes Hermitage </t>
    </r>
    <r>
      <rPr>
        <b val="true"/>
        <sz val="10"/>
        <rFont val="Calibri"/>
        <family val="2"/>
        <charset val="1"/>
      </rPr>
      <t xml:space="preserve">BIO</t>
    </r>
  </si>
  <si>
    <r>
      <rPr>
        <sz val="10"/>
        <rFont val="Calibri"/>
        <family val="2"/>
        <charset val="1"/>
      </rPr>
      <t xml:space="preserve">Crozes Hermitage "</t>
    </r>
    <r>
      <rPr>
        <b val="true"/>
        <sz val="10"/>
        <rFont val="Calibri"/>
        <family val="2"/>
        <charset val="1"/>
      </rPr>
      <t xml:space="preserve">Les Hauts D'Eole" </t>
    </r>
  </si>
  <si>
    <r>
      <rPr>
        <sz val="10"/>
        <rFont val="Calibri"/>
        <family val="2"/>
        <charset val="1"/>
      </rPr>
      <t xml:space="preserve">Crozes Hermitage Magnum </t>
    </r>
    <r>
      <rPr>
        <b val="true"/>
        <sz val="9"/>
        <rFont val="Calibri"/>
        <family val="2"/>
        <charset val="1"/>
      </rPr>
      <t xml:space="preserve">"Les Hauts D'Eole"</t>
    </r>
    <r>
      <rPr>
        <sz val="10"/>
        <rFont val="Calibri"/>
        <family val="2"/>
        <charset val="1"/>
      </rPr>
      <t xml:space="preserve"> </t>
    </r>
  </si>
  <si>
    <t xml:space="preserve">Saint Joseph - AOP</t>
  </si>
  <si>
    <t xml:space="preserve">Saint Joseph</t>
  </si>
  <si>
    <t xml:space="preserve">Saint Joseph Magnum</t>
  </si>
  <si>
    <t xml:space="preserve">Saint Joseph BIO </t>
  </si>
  <si>
    <r>
      <rPr>
        <sz val="10"/>
        <rFont val="Calibri"/>
        <family val="2"/>
        <charset val="1"/>
      </rPr>
      <t xml:space="preserve">Saint Joseph" </t>
    </r>
    <r>
      <rPr>
        <b val="true"/>
        <sz val="10"/>
        <rFont val="Calibri"/>
        <family val="2"/>
        <charset val="1"/>
      </rPr>
      <t xml:space="preserve">Esprit de Granit "</t>
    </r>
    <r>
      <rPr>
        <sz val="10"/>
        <rFont val="Calibri"/>
        <family val="2"/>
        <charset val="1"/>
      </rPr>
      <t xml:space="preserve">  </t>
    </r>
  </si>
  <si>
    <t xml:space="preserve">Saint Joseph  </t>
  </si>
  <si>
    <r>
      <rPr>
        <sz val="10"/>
        <rFont val="Calibri"/>
        <family val="2"/>
        <charset val="1"/>
      </rPr>
      <t xml:space="preserve">Saint Joseph </t>
    </r>
    <r>
      <rPr>
        <b val="true"/>
        <sz val="10"/>
        <rFont val="Calibri"/>
        <family val="2"/>
        <charset val="1"/>
      </rPr>
      <t xml:space="preserve">BIO</t>
    </r>
  </si>
  <si>
    <r>
      <rPr>
        <sz val="10"/>
        <rFont val="Calibri"/>
        <family val="2"/>
        <charset val="1"/>
      </rPr>
      <t xml:space="preserve">Saint Joseph</t>
    </r>
    <r>
      <rPr>
        <b val="true"/>
        <sz val="10"/>
        <rFont val="Calibri"/>
        <family val="2"/>
        <charset val="1"/>
      </rPr>
      <t xml:space="preserve">"Terre d'Ivoire"</t>
    </r>
  </si>
  <si>
    <r>
      <rPr>
        <sz val="10"/>
        <rFont val="Calibri"/>
        <family val="2"/>
        <charset val="1"/>
      </rPr>
      <t xml:space="preserve">Saint Joseph Magnum"</t>
    </r>
    <r>
      <rPr>
        <b val="true"/>
        <sz val="10"/>
        <rFont val="Calibri"/>
        <family val="2"/>
        <charset val="1"/>
      </rPr>
      <t xml:space="preserve">Terre D'Ivoire" </t>
    </r>
  </si>
  <si>
    <t xml:space="preserve">Cornas-AOP</t>
  </si>
  <si>
    <t xml:space="preserve">Cornas </t>
  </si>
  <si>
    <t xml:space="preserve">Cornas Magnum </t>
  </si>
  <si>
    <r>
      <rPr>
        <sz val="10"/>
        <rFont val="Calibri"/>
        <family val="2"/>
        <charset val="1"/>
      </rPr>
      <t xml:space="preserve">Cornas </t>
    </r>
    <r>
      <rPr>
        <b val="true"/>
        <sz val="10"/>
        <rFont val="Calibri"/>
        <family val="2"/>
        <charset val="1"/>
      </rPr>
      <t xml:space="preserve">BIO </t>
    </r>
  </si>
  <si>
    <r>
      <rPr>
        <sz val="10"/>
        <rFont val="Calibri"/>
        <family val="2"/>
        <charset val="1"/>
      </rPr>
      <t xml:space="preserve">Cornas "A</t>
    </r>
    <r>
      <rPr>
        <b val="true"/>
        <sz val="10"/>
        <rFont val="Calibri"/>
        <family val="2"/>
        <charset val="1"/>
      </rPr>
      <t xml:space="preserve">rènes Sauvages</t>
    </r>
    <r>
      <rPr>
        <sz val="10"/>
        <rFont val="Calibri"/>
        <family val="2"/>
        <charset val="1"/>
      </rPr>
      <t xml:space="preserve"> "</t>
    </r>
  </si>
  <si>
    <r>
      <rPr>
        <sz val="10"/>
        <rFont val="Calibri"/>
        <family val="2"/>
        <charset val="1"/>
      </rPr>
      <t xml:space="preserve">Cornas Magnum " </t>
    </r>
    <r>
      <rPr>
        <b val="true"/>
        <sz val="10"/>
        <rFont val="Calibri"/>
        <family val="2"/>
        <charset val="1"/>
      </rPr>
      <t xml:space="preserve">Arènes Sauvages"</t>
    </r>
    <r>
      <rPr>
        <sz val="10"/>
        <rFont val="Calibri"/>
        <family val="2"/>
        <charset val="1"/>
      </rPr>
      <t xml:space="preserve"> </t>
    </r>
  </si>
  <si>
    <t xml:space="preserve">Saint Peray - AOP</t>
  </si>
  <si>
    <t xml:space="preserve">Saint Péray </t>
  </si>
  <si>
    <r>
      <rPr>
        <sz val="10"/>
        <rFont val="Calibri"/>
        <family val="2"/>
        <charset val="1"/>
      </rPr>
      <t xml:space="preserve">Saint Péray "</t>
    </r>
    <r>
      <rPr>
        <b val="true"/>
        <sz val="10"/>
        <rFont val="Calibri"/>
        <family val="2"/>
        <charset val="1"/>
      </rPr>
      <t xml:space="preserve">Fleur de Roc</t>
    </r>
    <r>
      <rPr>
        <sz val="10"/>
        <rFont val="Calibri"/>
        <family val="2"/>
        <charset val="1"/>
      </rPr>
      <t xml:space="preserve"> "</t>
    </r>
  </si>
  <si>
    <r>
      <rPr>
        <sz val="10"/>
        <rFont val="Calibri"/>
        <family val="2"/>
        <charset val="1"/>
      </rPr>
      <t xml:space="preserve">Saint Péray Magnum </t>
    </r>
    <r>
      <rPr>
        <b val="true"/>
        <sz val="10"/>
        <rFont val="Calibri"/>
        <family val="2"/>
        <charset val="1"/>
      </rPr>
      <t xml:space="preserve">"Fleur de Roc "</t>
    </r>
  </si>
  <si>
    <t xml:space="preserve">Hermitage - AOP</t>
  </si>
  <si>
    <t xml:space="preserve">Hermitage </t>
  </si>
  <si>
    <t xml:space="preserve">Hermitage Magnum</t>
  </si>
  <si>
    <r>
      <rPr>
        <sz val="10"/>
        <rFont val="Calibri"/>
        <family val="2"/>
        <charset val="1"/>
      </rPr>
      <t xml:space="preserve">Hermitage </t>
    </r>
    <r>
      <rPr>
        <b val="true"/>
        <sz val="10"/>
        <rFont val="Calibri"/>
        <family val="2"/>
        <charset val="1"/>
      </rPr>
      <t xml:space="preserve">BIO </t>
    </r>
  </si>
  <si>
    <r>
      <rPr>
        <sz val="10"/>
        <rFont val="Calibri"/>
        <family val="2"/>
        <charset val="1"/>
      </rPr>
      <t xml:space="preserve">Hermitage" </t>
    </r>
    <r>
      <rPr>
        <b val="true"/>
        <sz val="10"/>
        <rFont val="Calibri"/>
        <family val="2"/>
        <charset val="1"/>
      </rPr>
      <t xml:space="preserve">Gambert De Loche</t>
    </r>
    <r>
      <rPr>
        <sz val="10"/>
        <rFont val="Calibri"/>
        <family val="2"/>
        <charset val="1"/>
      </rPr>
      <t xml:space="preserve">"  </t>
    </r>
  </si>
  <si>
    <r>
      <rPr>
        <sz val="10"/>
        <rFont val="Calibri"/>
        <family val="2"/>
        <charset val="1"/>
      </rPr>
      <t xml:space="preserve">Hermitage "</t>
    </r>
    <r>
      <rPr>
        <b val="true"/>
        <sz val="10"/>
        <rFont val="Calibri"/>
        <family val="2"/>
        <charset val="1"/>
      </rPr>
      <t xml:space="preserve">Gambert De Loche</t>
    </r>
    <r>
      <rPr>
        <sz val="10"/>
        <rFont val="Calibri"/>
        <family val="2"/>
        <charset val="1"/>
      </rPr>
      <t xml:space="preserve"> " </t>
    </r>
  </si>
  <si>
    <r>
      <rPr>
        <sz val="10"/>
        <rFont val="Calibri"/>
        <family val="2"/>
        <charset val="1"/>
      </rPr>
      <t xml:space="preserve">Hermitage Magnum "</t>
    </r>
    <r>
      <rPr>
        <b val="true"/>
        <sz val="10"/>
        <rFont val="Calibri"/>
        <family val="2"/>
        <charset val="1"/>
      </rPr>
      <t xml:space="preserve">Gambert De Loche</t>
    </r>
    <r>
      <rPr>
        <sz val="10"/>
        <rFont val="Calibri"/>
        <family val="2"/>
        <charset val="1"/>
      </rPr>
      <t xml:space="preserve">"  </t>
    </r>
  </si>
  <si>
    <t xml:space="preserve">EPSILON</t>
  </si>
  <si>
    <r>
      <rPr>
        <sz val="10"/>
        <rFont val="Calibri"/>
        <family val="2"/>
        <charset val="1"/>
      </rPr>
      <t xml:space="preserve">Hermitage </t>
    </r>
    <r>
      <rPr>
        <b val="true"/>
        <sz val="10"/>
        <rFont val="Calibri"/>
        <family val="2"/>
        <charset val="1"/>
      </rPr>
      <t xml:space="preserve">Epsilon </t>
    </r>
    <r>
      <rPr>
        <sz val="10"/>
        <rFont val="Calibri"/>
        <family val="2"/>
        <charset val="1"/>
      </rPr>
      <t xml:space="preserve">sous etui (à partir de )</t>
    </r>
  </si>
  <si>
    <t xml:space="preserve">Nous consulter pour millésimes disponibles</t>
  </si>
  <si>
    <t xml:space="preserve">Hermitage</t>
  </si>
  <si>
    <r>
      <rPr>
        <sz val="10"/>
        <rFont val="Calibri"/>
        <family val="2"/>
        <charset val="1"/>
      </rPr>
      <t xml:space="preserve">Hermitage </t>
    </r>
    <r>
      <rPr>
        <b val="true"/>
        <sz val="10"/>
        <rFont val="Calibri"/>
        <family val="2"/>
        <charset val="1"/>
      </rPr>
      <t xml:space="preserve">Magnum</t>
    </r>
  </si>
  <si>
    <r>
      <rPr>
        <sz val="10"/>
        <rFont val="Calibri"/>
        <family val="2"/>
        <charset val="1"/>
      </rPr>
      <t xml:space="preserve">Hermitage "</t>
    </r>
    <r>
      <rPr>
        <b val="true"/>
        <sz val="10"/>
        <rFont val="Calibri"/>
        <family val="2"/>
        <charset val="1"/>
      </rPr>
      <t xml:space="preserve">Au Cœur Des Siecles</t>
    </r>
    <r>
      <rPr>
        <sz val="10"/>
        <rFont val="Calibri"/>
        <family val="2"/>
        <charset val="1"/>
      </rPr>
      <t xml:space="preserve">"</t>
    </r>
  </si>
  <si>
    <r>
      <rPr>
        <sz val="10"/>
        <rFont val="Calibri"/>
        <family val="2"/>
        <charset val="1"/>
      </rPr>
      <t xml:space="preserve">Hermitage</t>
    </r>
    <r>
      <rPr>
        <b val="true"/>
        <sz val="10"/>
        <rFont val="Calibri"/>
        <family val="2"/>
        <charset val="1"/>
      </rPr>
      <t xml:space="preserve"> Vin De Paille  ( à partir de)                             </t>
    </r>
    <r>
      <rPr>
        <b val="true"/>
        <sz val="8"/>
        <rFont val="Calibri"/>
        <family val="2"/>
        <charset val="1"/>
      </rPr>
      <t xml:space="preserve">Nous consulter pour millésimes disponibles</t>
    </r>
  </si>
  <si>
    <t xml:space="preserve">50cl</t>
  </si>
  <si>
    <t xml:space="preserve">NOS OFFRES DU MOMENT </t>
  </si>
  <si>
    <t xml:space="preserve">4 BOUTEILLES ACHETEES + 2 OFFERTES</t>
  </si>
  <si>
    <t xml:space="preserve">Les Rosés</t>
  </si>
  <si>
    <r>
      <rPr>
        <sz val="10"/>
        <rFont val="Calibri"/>
        <family val="2"/>
        <charset val="1"/>
      </rPr>
      <t xml:space="preserve">Premiere Note                                </t>
    </r>
    <r>
      <rPr>
        <b val="true"/>
        <sz val="10"/>
        <rFont val="Calibri"/>
        <family val="2"/>
        <charset val="1"/>
      </rPr>
      <t xml:space="preserve"> 4 + 2 </t>
    </r>
  </si>
  <si>
    <t xml:space="preserve">SYRAH rosé Moelleux</t>
  </si>
  <si>
    <r>
      <rPr>
        <sz val="10"/>
        <rFont val="Calibri"/>
        <family val="2"/>
        <charset val="1"/>
      </rPr>
      <t xml:space="preserve">Déshaltere                                      </t>
    </r>
    <r>
      <rPr>
        <b val="true"/>
        <sz val="10"/>
        <rFont val="Calibri"/>
        <family val="2"/>
        <charset val="1"/>
      </rPr>
      <t xml:space="preserve"> 4 + 2</t>
    </r>
  </si>
  <si>
    <t xml:space="preserve">Vin de France                                  4 + 2</t>
  </si>
  <si>
    <t xml:space="preserve">Total Commande  </t>
  </si>
</sst>
</file>

<file path=xl/styles.xml><?xml version="1.0" encoding="utf-8"?>
<styleSheet xmlns="http://schemas.openxmlformats.org/spreadsheetml/2006/main">
  <numFmts count="7">
    <numFmt numFmtId="164" formatCode=";;;"/>
    <numFmt numFmtId="165" formatCode="General"/>
    <numFmt numFmtId="166" formatCode="_-* #,##0.00&quot; €&quot;_-;\-* #,##0.00&quot; €&quot;_-;_-* \-??&quot; €&quot;_-;_-@_-"/>
    <numFmt numFmtId="167" formatCode="#,##0.00&quot; €&quot;"/>
    <numFmt numFmtId="168" formatCode="@"/>
    <numFmt numFmtId="169" formatCode="0\ %"/>
    <numFmt numFmtId="170" formatCode="0"/>
  </numFmts>
  <fonts count="3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name val="Arial Narrow"/>
      <family val="2"/>
      <charset val="1"/>
    </font>
    <font>
      <sz val="18"/>
      <name val="Berlin Sans FB Demi"/>
      <family val="2"/>
      <charset val="1"/>
    </font>
    <font>
      <b val="true"/>
      <i val="true"/>
      <sz val="10"/>
      <color rgb="FF808080"/>
      <name val="Calibri"/>
      <family val="2"/>
      <charset val="1"/>
    </font>
    <font>
      <b val="true"/>
      <i val="true"/>
      <sz val="1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7"/>
      <name val="Calibri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14"/>
      <name val="Berlin Sans FB Demi"/>
      <family val="2"/>
      <charset val="1"/>
    </font>
    <font>
      <sz val="12"/>
      <name val="Berlin Sans FB Demi"/>
      <family val="2"/>
      <charset val="1"/>
    </font>
    <font>
      <b val="true"/>
      <sz val="10"/>
      <color rgb="FF993300"/>
      <name val="Calibri"/>
      <family val="2"/>
      <charset val="1"/>
    </font>
    <font>
      <sz val="8"/>
      <name val="Calibri"/>
      <family val="2"/>
      <charset val="1"/>
    </font>
    <font>
      <b val="true"/>
      <sz val="12"/>
      <name val="Berlin Sans FB Demi"/>
      <family val="2"/>
      <charset val="1"/>
    </font>
    <font>
      <sz val="9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7"/>
      <color rgb="FFFF0000"/>
      <name val="Calibri"/>
      <family val="2"/>
      <charset val="1"/>
    </font>
    <font>
      <b val="true"/>
      <sz val="7"/>
      <color rgb="FFFF0000"/>
      <name val="Arial Narrow"/>
      <family val="2"/>
      <charset val="1"/>
    </font>
    <font>
      <b val="true"/>
      <sz val="10"/>
      <color rgb="FF808080"/>
      <name val="Calibri"/>
      <family val="2"/>
      <charset val="1"/>
    </font>
    <font>
      <sz val="10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b val="true"/>
      <sz val="9"/>
      <name val="Calibri"/>
      <family val="2"/>
      <charset val="1"/>
    </font>
    <font>
      <sz val="10"/>
      <color rgb="FFFFFFFF"/>
      <name val="Calibri"/>
      <family val="2"/>
      <charset val="1"/>
    </font>
    <font>
      <sz val="11"/>
      <name val="Berlin Sans FB Demi"/>
      <family val="2"/>
      <charset val="1"/>
    </font>
    <font>
      <sz val="10"/>
      <color rgb="FF993300"/>
      <name val="Calibri"/>
      <family val="2"/>
      <charset val="1"/>
    </font>
    <font>
      <b val="true"/>
      <sz val="18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0"/>
      <color rgb="FFCC3300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9"/>
      <color rgb="FF000000"/>
      <name val="Calibri"/>
      <family val="0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93CDDD"/>
        <bgColor rgb="FFBFBFBF"/>
      </patternFill>
    </fill>
    <fill>
      <patternFill patternType="solid">
        <fgColor rgb="FFDBEEF4"/>
        <bgColor rgb="FFCCECFF"/>
      </patternFill>
    </fill>
    <fill>
      <patternFill patternType="solid">
        <fgColor rgb="FFF2F2F2"/>
        <bgColor rgb="FFDBEEF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BEEF4"/>
      </patternFill>
    </fill>
    <fill>
      <patternFill patternType="solid">
        <fgColor rgb="FFCCECFF"/>
        <bgColor rgb="FFDBEEF4"/>
      </patternFill>
    </fill>
    <fill>
      <patternFill patternType="solid">
        <fgColor rgb="FF993300"/>
        <bgColor rgb="FFCC330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thin">
        <color rgb="FFFF0000"/>
      </left>
      <right/>
      <top style="thin">
        <color rgb="FFFF0000"/>
      </top>
      <bottom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ck">
        <color rgb="FFF2F2F2"/>
      </left>
      <right/>
      <top/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D9D9D9"/>
      </right>
      <top/>
      <bottom/>
      <diagonal/>
    </border>
    <border diagonalUp="false" diagonalDown="false">
      <left/>
      <right/>
      <top/>
      <bottom style="thick">
        <color rgb="FFA6A6A6"/>
      </bottom>
      <diagonal/>
    </border>
    <border diagonalUp="false" diagonalDown="false">
      <left/>
      <right/>
      <top style="thick">
        <color rgb="FFA6A6A6"/>
      </top>
      <bottom/>
      <diagonal/>
    </border>
    <border diagonalUp="false" diagonalDown="false">
      <left/>
      <right style="thin"/>
      <top style="thick">
        <color rgb="FFBFBFBF"/>
      </top>
      <bottom/>
      <diagonal/>
    </border>
    <border diagonalUp="false" diagonalDown="false">
      <left style="thin"/>
      <right/>
      <top style="thick">
        <color rgb="FFA6A6A6"/>
      </top>
      <bottom/>
      <diagonal/>
    </border>
    <border diagonalUp="false" diagonalDown="false">
      <left/>
      <right style="thick">
        <color rgb="FFD9D9D9"/>
      </right>
      <top style="thick">
        <color rgb="FFA6A6A6"/>
      </top>
      <bottom/>
      <diagonal/>
    </border>
    <border diagonalUp="false" diagonalDown="false">
      <left style="thick">
        <color rgb="FFBFBFBF"/>
      </left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BFBFBF"/>
      </left>
      <right/>
      <top/>
      <bottom style="thick">
        <color rgb="FFC0C0C0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thick">
        <color rgb="FFBFBFBF"/>
      </bottom>
      <diagonal/>
    </border>
    <border diagonalUp="false" diagonalDown="false">
      <left/>
      <right style="thin"/>
      <top/>
      <bottom style="thick">
        <color rgb="FFBFBFBF"/>
      </bottom>
      <diagonal/>
    </border>
    <border diagonalUp="false" diagonalDown="false">
      <left style="thin"/>
      <right/>
      <top/>
      <bottom style="thick">
        <color rgb="FFBFBFBF"/>
      </bottom>
      <diagonal/>
    </border>
    <border diagonalUp="false" diagonalDown="false">
      <left/>
      <right style="thick">
        <color rgb="FFD9D9D9"/>
      </right>
      <top/>
      <bottom style="thick">
        <color rgb="FFA6A6A6"/>
      </bottom>
      <diagonal/>
    </border>
    <border diagonalUp="false" diagonalDown="false">
      <left/>
      <right/>
      <top style="thick">
        <color rgb="FFBFBFBF"/>
      </top>
      <bottom/>
      <diagonal/>
    </border>
    <border diagonalUp="false" diagonalDown="false">
      <left style="thin"/>
      <right/>
      <top style="thick">
        <color rgb="FFBFBFBF"/>
      </top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 style="thin"/>
      <right/>
      <top/>
      <bottom style="thick">
        <color rgb="FFC0C0C0"/>
      </bottom>
      <diagonal/>
    </border>
    <border diagonalUp="false" diagonalDown="false">
      <left/>
      <right style="thin"/>
      <top style="thick">
        <color rgb="FFA6A6A6"/>
      </top>
      <bottom/>
      <diagonal/>
    </border>
    <border diagonalUp="false" diagonalDown="false">
      <left/>
      <right style="thick">
        <color rgb="FFD9D9D9"/>
      </right>
      <top style="thick">
        <color rgb="FFBFBFBF"/>
      </top>
      <bottom/>
      <diagonal/>
    </border>
    <border diagonalUp="false" diagonalDown="false">
      <left style="thick">
        <color rgb="FFBFBFBF"/>
      </left>
      <right/>
      <top/>
      <bottom style="thick">
        <color rgb="FFBFBFBF"/>
      </bottom>
      <diagonal/>
    </border>
    <border diagonalUp="false" diagonalDown="false">
      <left style="thin"/>
      <right/>
      <top style="thick">
        <color rgb="FFC0C0C0"/>
      </top>
      <bottom/>
      <diagonal/>
    </border>
    <border diagonalUp="false" diagonalDown="false">
      <left/>
      <right style="thick">
        <color rgb="FFD9D9D9"/>
      </right>
      <top/>
      <bottom style="thick">
        <color rgb="FFBFBFBF"/>
      </bottom>
      <diagonal/>
    </border>
    <border diagonalUp="false" diagonalDown="false">
      <left/>
      <right style="thick">
        <color rgb="FFBFBFBF"/>
      </right>
      <top/>
      <bottom/>
      <diagonal/>
    </border>
    <border diagonalUp="false" diagonalDown="false">
      <left/>
      <right/>
      <top/>
      <bottom style="thin">
        <color rgb="FFA6A6A6"/>
      </bottom>
      <diagonal/>
    </border>
    <border diagonalUp="false" diagonalDown="false">
      <left style="medium">
        <color rgb="FFA6A6A6"/>
      </left>
      <right/>
      <top/>
      <bottom/>
      <diagonal/>
    </border>
    <border diagonalUp="false" diagonalDown="false">
      <left/>
      <right style="medium">
        <color rgb="FFA6A6A6"/>
      </right>
      <top/>
      <bottom/>
      <diagonal/>
    </border>
    <border diagonalUp="false" diagonalDown="false">
      <left style="medium">
        <color rgb="FFA6A6A6"/>
      </left>
      <right/>
      <top/>
      <bottom style="medium">
        <color rgb="FFA6A6A6"/>
      </bottom>
      <diagonal/>
    </border>
    <border diagonalUp="false" diagonalDown="false">
      <left/>
      <right/>
      <top/>
      <bottom style="medium">
        <color rgb="FFA6A6A6"/>
      </bottom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 style="thick">
        <color rgb="FFC0C0C0"/>
      </left>
      <right/>
      <top/>
      <bottom style="medium">
        <color rgb="FFA6A6A6"/>
      </bottom>
      <diagonal/>
    </border>
    <border diagonalUp="false" diagonalDown="false">
      <left/>
      <right style="thick">
        <color rgb="FFC0C0C0"/>
      </right>
      <top/>
      <bottom style="medium">
        <color rgb="FFA6A6A6"/>
      </bottom>
      <diagonal/>
    </border>
    <border diagonalUp="false" diagonalDown="false">
      <left/>
      <right style="medium">
        <color rgb="FFA6A6A6"/>
      </right>
      <top/>
      <bottom style="medium">
        <color rgb="FFA6A6A6"/>
      </bottom>
      <diagonal/>
    </border>
    <border diagonalUp="false" diagonalDown="false">
      <left style="thick">
        <color rgb="FFD9D9D9"/>
      </left>
      <right/>
      <top/>
      <bottom/>
      <diagonal/>
    </border>
    <border diagonalUp="false" diagonalDown="false">
      <left/>
      <right/>
      <top/>
      <bottom style="thick">
        <color rgb="FFD9D9D9"/>
      </bottom>
      <diagonal/>
    </border>
    <border diagonalUp="false" diagonalDown="false">
      <left style="thin"/>
      <right/>
      <top/>
      <bottom style="thick">
        <color rgb="FFD9D9D9"/>
      </bottom>
      <diagonal/>
    </border>
    <border diagonalUp="false" diagonalDown="false">
      <left style="thick">
        <color rgb="FFD9D9D9"/>
      </left>
      <right/>
      <top/>
      <bottom style="thick">
        <color rgb="FFD9D9D9"/>
      </bottom>
      <diagonal/>
    </border>
    <border diagonalUp="false" diagonalDown="false">
      <left/>
      <right style="thick">
        <color rgb="FFD9D9D9"/>
      </right>
      <top/>
      <bottom style="thick">
        <color rgb="FFD9D9D9"/>
      </bottom>
      <diagonal/>
    </border>
    <border diagonalUp="false" diagonalDown="false">
      <left/>
      <right/>
      <top style="thick">
        <color rgb="FFD9D9D9"/>
      </top>
      <bottom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9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8" fillId="5" borderId="2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0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1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9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2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21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0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8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9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1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17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2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7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2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17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1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4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4" fillId="2" borderId="2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5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23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2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6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14" fillId="2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8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2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0" fillId="2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1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4" fillId="2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24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7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4" fillId="2" borderId="2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2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2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7" fillId="2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8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7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0" fillId="2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4" fillId="2" borderId="2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2" borderId="2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8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9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8" fillId="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1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5" fillId="2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2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5" fillId="2" borderId="15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9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2" borderId="0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1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2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2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2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2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2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2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2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0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7" fontId="1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3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2" borderId="4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5" borderId="4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4" fillId="2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4" fillId="3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34" fillId="3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</cellStyles>
  <dxfs count="2">
    <dxf>
      <numFmt numFmtId="164" formatCode=";;;"/>
    </dxf>
    <dxf>
      <numFmt numFmtId="164" formatCode=";;;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C3300"/>
      <rgbColor rgb="FFF2F2F2"/>
      <rgbColor rgb="FFCCEC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3CDDD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40680</xdr:colOff>
      <xdr:row>114</xdr:row>
      <xdr:rowOff>40680</xdr:rowOff>
    </xdr:from>
    <xdr:to>
      <xdr:col>3</xdr:col>
      <xdr:colOff>502920</xdr:colOff>
      <xdr:row>114</xdr:row>
      <xdr:rowOff>425520</xdr:rowOff>
    </xdr:to>
    <xdr:sp>
      <xdr:nvSpPr>
        <xdr:cNvPr id="0" name="Rectangle à coins arrondis 23"/>
        <xdr:cNvSpPr/>
      </xdr:nvSpPr>
      <xdr:spPr>
        <a:xfrm>
          <a:off x="2547720" y="20757600"/>
          <a:ext cx="3150720" cy="384840"/>
        </a:xfrm>
        <a:prstGeom prst="roundRect">
          <a:avLst>
            <a:gd name="adj" fmla="val 16667"/>
          </a:avLst>
        </a:prstGeom>
        <a:solidFill>
          <a:srgbClr val="d9d9d9"/>
        </a:solidFill>
        <a:ln w="9525">
          <a:solidFill>
            <a:srgbClr val="000000"/>
          </a:solidFill>
          <a:round/>
        </a:ln>
        <a:effectLst>
          <a:outerShdw blurRad="39960" dir="5400000" dist="2016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ts val="901"/>
            </a:lnSpc>
          </a:pPr>
          <a:r>
            <a:rPr b="1" lang="fr-FR" sz="900" spc="-1" strike="noStrike">
              <a:solidFill>
                <a:schemeClr val="dk1"/>
              </a:solidFill>
              <a:latin typeface="Calibri"/>
            </a:rPr>
            <a:t>Service commercial France : 04 75 08 20 87                            commercial.ac@cavedetain.com        </a:t>
          </a:r>
          <a:endParaRPr b="0" lang="fr-FR" sz="9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40680</xdr:colOff>
      <xdr:row>4</xdr:row>
      <xdr:rowOff>121680</xdr:rowOff>
    </xdr:from>
    <xdr:to>
      <xdr:col>0</xdr:col>
      <xdr:colOff>964080</xdr:colOff>
      <xdr:row>5</xdr:row>
      <xdr:rowOff>516600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40680" y="1036080"/>
          <a:ext cx="923400" cy="699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40680</xdr:colOff>
      <xdr:row>6</xdr:row>
      <xdr:rowOff>40680</xdr:rowOff>
    </xdr:from>
    <xdr:to>
      <xdr:col>0</xdr:col>
      <xdr:colOff>936000</xdr:colOff>
      <xdr:row>11</xdr:row>
      <xdr:rowOff>101160</xdr:rowOff>
    </xdr:to>
    <xdr:pic>
      <xdr:nvPicPr>
        <xdr:cNvPr id="2" name="Image 2" descr=""/>
        <xdr:cNvPicPr/>
      </xdr:nvPicPr>
      <xdr:blipFill>
        <a:blip r:embed="rId2"/>
        <a:stretch/>
      </xdr:blipFill>
      <xdr:spPr>
        <a:xfrm>
          <a:off x="40680" y="2059920"/>
          <a:ext cx="895320" cy="87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119"/>
  <sheetViews>
    <sheetView showFormulas="false" showGridLines="true" showRowColHeaders="true" showZeros="true" rightToLeft="false" tabSelected="true" showOutlineSymbols="true" defaultGridColor="true" view="pageBreakPreview" topLeftCell="A22" colorId="64" zoomScale="100" zoomScaleNormal="100" zoomScalePageLayoutView="100" workbookViewId="0">
      <selection pane="topLeft" activeCell="B5" activeCellId="0" sqref="B5"/>
    </sheetView>
  </sheetViews>
  <sheetFormatPr defaultColWidth="10.6796875" defaultRowHeight="12.75" zeroHeight="false" outlineLevelRow="0" outlineLevelCol="0"/>
  <cols>
    <col collapsed="false" customWidth="true" hidden="false" outlineLevel="0" max="1" min="1" style="0" width="14.71"/>
    <col collapsed="false" customWidth="true" hidden="false" outlineLevel="0" max="2" min="2" style="0" width="20.85"/>
    <col collapsed="false" customWidth="true" hidden="false" outlineLevel="0" max="3" min="3" style="0" width="38.14"/>
    <col collapsed="false" customWidth="true" hidden="false" outlineLevel="0" max="4" min="4" style="0" width="12.71"/>
    <col collapsed="false" customWidth="true" hidden="false" outlineLevel="0" max="5" min="5" style="1" width="4"/>
    <col collapsed="false" customWidth="true" hidden="true" outlineLevel="0" max="6" min="6" style="0" width="2.71"/>
    <col collapsed="false" customWidth="true" hidden="true" outlineLevel="0" max="7" min="7" style="0" width="3.57"/>
    <col collapsed="false" customWidth="false" hidden="false" outlineLevel="0" max="8" min="8" style="2" width="10.71"/>
    <col collapsed="false" customWidth="true" hidden="false" outlineLevel="0" max="9" min="9" style="2" width="8.15"/>
    <col collapsed="false" customWidth="true" hidden="false" outlineLevel="0" max="10" min="10" style="2" width="9.71"/>
    <col collapsed="false" customWidth="true" hidden="false" outlineLevel="0" max="11" min="11" style="3" width="2"/>
    <col collapsed="false" customWidth="true" hidden="false" outlineLevel="0" max="12" min="12" style="3" width="7.57"/>
    <col collapsed="false" customWidth="true" hidden="false" outlineLevel="0" max="13" min="13" style="3" width="11.85"/>
    <col collapsed="false" customWidth="true" hidden="false" outlineLevel="0" max="14" min="14" style="3" width="4"/>
    <col collapsed="false" customWidth="true" hidden="false" outlineLevel="0" max="15" min="15" style="0" width="0.57"/>
    <col collapsed="false" customWidth="true" hidden="false" outlineLevel="0" max="16" min="16" style="0" width="8.15"/>
  </cols>
  <sheetData>
    <row r="1" customFormat="false" ht="22.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false" ht="12.7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false" ht="12.75" hidden="false" customHeight="fals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24" hidden="false" customHeight="tru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customFormat="false" ht="24" hidden="false" customHeight="true" outlineLevel="0" collapsed="false">
      <c r="A5" s="8"/>
      <c r="B5" s="9" t="s">
        <v>4</v>
      </c>
      <c r="C5" s="9"/>
      <c r="D5" s="9"/>
      <c r="E5" s="9"/>
      <c r="F5" s="9"/>
      <c r="G5" s="8"/>
      <c r="H5" s="10"/>
      <c r="I5" s="11" t="n">
        <f aca="false">20%</f>
        <v>0.2</v>
      </c>
      <c r="J5" s="8"/>
      <c r="K5" s="8"/>
      <c r="L5" s="8"/>
      <c r="M5" s="8"/>
      <c r="N5" s="8"/>
    </row>
    <row r="6" customFormat="false" ht="63" hidden="false" customHeight="true" outlineLevel="0" collapsed="false">
      <c r="A6" s="3"/>
      <c r="B6" s="9"/>
      <c r="C6" s="9"/>
      <c r="D6" s="9"/>
      <c r="E6" s="9"/>
      <c r="F6" s="9"/>
      <c r="G6" s="12"/>
      <c r="H6" s="13" t="s">
        <v>5</v>
      </c>
      <c r="I6" s="14" t="s">
        <v>6</v>
      </c>
      <c r="J6" s="15" t="s">
        <v>7</v>
      </c>
      <c r="K6" s="16" t="s">
        <v>8</v>
      </c>
      <c r="L6" s="16"/>
      <c r="M6" s="14" t="s">
        <v>9</v>
      </c>
    </row>
    <row r="7" customFormat="false" ht="4.5" hidden="false" customHeight="true" outlineLevel="0" collapsed="false">
      <c r="A7" s="3"/>
      <c r="B7" s="17"/>
      <c r="C7" s="18"/>
      <c r="D7" s="18"/>
      <c r="E7" s="19"/>
      <c r="F7" s="18"/>
      <c r="G7" s="18"/>
      <c r="H7" s="20"/>
      <c r="I7" s="20"/>
      <c r="J7" s="20"/>
    </row>
    <row r="8" customFormat="false" ht="18.75" hidden="false" customHeight="true" outlineLevel="0" collapsed="false">
      <c r="A8" s="3"/>
      <c r="B8" s="21" t="s">
        <v>10</v>
      </c>
      <c r="C8" s="21"/>
      <c r="D8" s="21"/>
      <c r="E8" s="21"/>
      <c r="F8" s="21"/>
      <c r="G8" s="21"/>
      <c r="H8" s="21"/>
      <c r="I8" s="22"/>
      <c r="J8" s="22"/>
      <c r="R8" s="23"/>
    </row>
    <row r="9" customFormat="false" ht="15.75" hidden="false" customHeight="true" outlineLevel="0" collapsed="false">
      <c r="A9" s="3"/>
      <c r="B9" s="24" t="s">
        <v>11</v>
      </c>
      <c r="C9" s="24"/>
      <c r="D9" s="24"/>
      <c r="E9" s="24"/>
      <c r="F9" s="24"/>
      <c r="G9" s="24"/>
      <c r="H9" s="24"/>
      <c r="I9" s="22"/>
      <c r="J9" s="22"/>
    </row>
    <row r="10" customFormat="false" ht="12.75" hidden="false" customHeight="true" outlineLevel="0" collapsed="false">
      <c r="B10" s="25" t="s">
        <v>12</v>
      </c>
      <c r="C10" s="26" t="s">
        <v>13</v>
      </c>
      <c r="D10" s="27" t="n">
        <v>2022</v>
      </c>
      <c r="E10" s="28" t="s">
        <v>14</v>
      </c>
      <c r="F10" s="17"/>
      <c r="G10" s="17"/>
      <c r="H10" s="29" t="n">
        <v>7.6</v>
      </c>
      <c r="I10" s="30" t="n">
        <f aca="false">ROUNDUP(H10-(H10*$I$5),2)</f>
        <v>6.08</v>
      </c>
      <c r="J10" s="31" t="n">
        <v>6</v>
      </c>
      <c r="K10" s="32" t="s">
        <v>15</v>
      </c>
      <c r="L10" s="33"/>
      <c r="M10" s="34" t="n">
        <f aca="false">L10*J10*I10</f>
        <v>0</v>
      </c>
    </row>
    <row r="11" customFormat="false" ht="12.75" hidden="false" customHeight="false" outlineLevel="0" collapsed="false">
      <c r="A11" s="3"/>
      <c r="B11" s="25" t="s">
        <v>12</v>
      </c>
      <c r="C11" s="26" t="s">
        <v>16</v>
      </c>
      <c r="D11" s="27" t="n">
        <v>2023</v>
      </c>
      <c r="E11" s="28" t="s">
        <v>14</v>
      </c>
      <c r="F11" s="17"/>
      <c r="G11" s="17"/>
      <c r="H11" s="29" t="n">
        <v>5.7</v>
      </c>
      <c r="I11" s="30" t="n">
        <f aca="false">ROUNDUP(H11-(H11*$I$5),2)</f>
        <v>4.56</v>
      </c>
      <c r="J11" s="31" t="n">
        <v>6</v>
      </c>
      <c r="K11" s="32" t="s">
        <v>15</v>
      </c>
      <c r="L11" s="33"/>
      <c r="M11" s="34" t="n">
        <f aca="false">L11*J11*I11</f>
        <v>0</v>
      </c>
    </row>
    <row r="12" customFormat="false" ht="12.75" hidden="false" customHeight="false" outlineLevel="0" collapsed="false">
      <c r="A12" s="3"/>
      <c r="B12" s="25" t="s">
        <v>17</v>
      </c>
      <c r="C12" s="26" t="s">
        <v>18</v>
      </c>
      <c r="D12" s="27" t="n">
        <v>2023</v>
      </c>
      <c r="E12" s="28" t="s">
        <v>14</v>
      </c>
      <c r="F12" s="17"/>
      <c r="G12" s="17"/>
      <c r="H12" s="29" t="n">
        <v>6.85</v>
      </c>
      <c r="I12" s="30" t="n">
        <f aca="false">ROUNDUP(H12-(H12*$I$5),2)</f>
        <v>5.48</v>
      </c>
      <c r="J12" s="31" t="n">
        <v>6</v>
      </c>
      <c r="K12" s="32" t="s">
        <v>15</v>
      </c>
      <c r="L12" s="35"/>
      <c r="M12" s="34" t="n">
        <f aca="false">L12*J12*I12</f>
        <v>0</v>
      </c>
    </row>
    <row r="13" customFormat="false" ht="18" hidden="false" customHeight="true" outlineLevel="0" collapsed="false">
      <c r="A13" s="3"/>
      <c r="B13" s="25" t="s">
        <v>17</v>
      </c>
      <c r="C13" s="26" t="s">
        <v>19</v>
      </c>
      <c r="D13" s="27" t="n">
        <v>2024</v>
      </c>
      <c r="E13" s="28" t="s">
        <v>14</v>
      </c>
      <c r="F13" s="17"/>
      <c r="G13" s="17"/>
      <c r="H13" s="29" t="n">
        <v>6.95</v>
      </c>
      <c r="I13" s="30" t="n">
        <f aca="false">ROUNDUP(H13-(H13*$I$5),2)</f>
        <v>5.56</v>
      </c>
      <c r="J13" s="31" t="n">
        <v>6</v>
      </c>
      <c r="K13" s="32" t="s">
        <v>15</v>
      </c>
      <c r="L13" s="35"/>
      <c r="M13" s="34" t="n">
        <f aca="false">L13*J13*I13</f>
        <v>0</v>
      </c>
    </row>
    <row r="14" customFormat="false" ht="18.75" hidden="false" customHeight="true" outlineLevel="0" collapsed="false">
      <c r="A14" s="3"/>
      <c r="B14" s="36" t="s">
        <v>20</v>
      </c>
      <c r="C14" s="37"/>
      <c r="D14" s="38"/>
      <c r="E14" s="28"/>
      <c r="F14" s="17"/>
      <c r="G14" s="17"/>
      <c r="H14" s="29"/>
      <c r="I14" s="30" t="n">
        <f aca="false">ROUNDUP(H14-(H14*$I$5),2)</f>
        <v>0</v>
      </c>
      <c r="J14" s="31"/>
      <c r="K14" s="32"/>
      <c r="L14" s="39"/>
      <c r="M14" s="34" t="n">
        <f aca="false">L14*J14*I14</f>
        <v>0</v>
      </c>
    </row>
    <row r="15" customFormat="false" ht="12.75" hidden="false" customHeight="false" outlineLevel="0" collapsed="false">
      <c r="A15" s="3"/>
      <c r="B15" s="25" t="s">
        <v>21</v>
      </c>
      <c r="C15" s="26" t="s">
        <v>16</v>
      </c>
      <c r="D15" s="27" t="n">
        <v>2024</v>
      </c>
      <c r="E15" s="28" t="s">
        <v>14</v>
      </c>
      <c r="F15" s="17"/>
      <c r="G15" s="17"/>
      <c r="H15" s="29" t="n">
        <v>5.7</v>
      </c>
      <c r="I15" s="30" t="n">
        <f aca="false">ROUNDUP(H15-(H15*$I$5),2)</f>
        <v>4.56</v>
      </c>
      <c r="J15" s="31" t="n">
        <v>6</v>
      </c>
      <c r="K15" s="32" t="s">
        <v>15</v>
      </c>
      <c r="L15" s="33"/>
      <c r="M15" s="34" t="n">
        <f aca="false">L15*J15*I15</f>
        <v>0</v>
      </c>
    </row>
    <row r="16" customFormat="false" ht="16.5" hidden="false" customHeight="true" outlineLevel="0" collapsed="false">
      <c r="A16" s="3"/>
      <c r="B16" s="25" t="s">
        <v>22</v>
      </c>
      <c r="C16" s="26" t="s">
        <v>23</v>
      </c>
      <c r="D16" s="27" t="n">
        <v>2024</v>
      </c>
      <c r="E16" s="28" t="s">
        <v>24</v>
      </c>
      <c r="F16" s="17"/>
      <c r="G16" s="17"/>
      <c r="H16" s="29" t="n">
        <v>6.8</v>
      </c>
      <c r="I16" s="30" t="n">
        <f aca="false">ROUNDUP(H16-(H16*$I$5),2)</f>
        <v>5.44</v>
      </c>
      <c r="J16" s="31" t="n">
        <v>6</v>
      </c>
      <c r="K16" s="32" t="s">
        <v>15</v>
      </c>
      <c r="L16" s="33"/>
      <c r="M16" s="34" t="n">
        <f aca="false">L16*J16*I16</f>
        <v>0</v>
      </c>
    </row>
    <row r="17" customFormat="false" ht="16.5" hidden="false" customHeight="true" outlineLevel="0" collapsed="false">
      <c r="A17" s="3"/>
      <c r="B17" s="25" t="s">
        <v>25</v>
      </c>
      <c r="C17" s="26" t="s">
        <v>26</v>
      </c>
      <c r="D17" s="40" t="n">
        <v>2024</v>
      </c>
      <c r="E17" s="28" t="s">
        <v>14</v>
      </c>
      <c r="F17" s="17"/>
      <c r="G17" s="17"/>
      <c r="H17" s="29" t="n">
        <v>7.45</v>
      </c>
      <c r="I17" s="30" t="n">
        <f aca="false">ROUNDUP(H17-(H17*$I$5),2)</f>
        <v>5.96</v>
      </c>
      <c r="J17" s="31" t="n">
        <v>6</v>
      </c>
      <c r="K17" s="32" t="s">
        <v>15</v>
      </c>
      <c r="L17" s="35"/>
      <c r="M17" s="34" t="n">
        <f aca="false">L17*J17*I17</f>
        <v>0</v>
      </c>
    </row>
    <row r="18" customFormat="false" ht="16.5" hidden="false" customHeight="true" outlineLevel="0" collapsed="false">
      <c r="A18" s="3"/>
      <c r="B18" s="25" t="s">
        <v>27</v>
      </c>
      <c r="C18" s="26" t="s">
        <v>28</v>
      </c>
      <c r="D18" s="40" t="n">
        <v>2023</v>
      </c>
      <c r="E18" s="28" t="s">
        <v>24</v>
      </c>
      <c r="F18" s="17"/>
      <c r="G18" s="17"/>
      <c r="H18" s="41" t="n">
        <v>8.95</v>
      </c>
      <c r="I18" s="30" t="n">
        <f aca="false">ROUNDUP(H18-(H18*$I$5),2)</f>
        <v>7.16</v>
      </c>
      <c r="J18" s="31" t="n">
        <v>6</v>
      </c>
      <c r="K18" s="32" t="s">
        <v>15</v>
      </c>
      <c r="L18" s="35"/>
      <c r="M18" s="34" t="n">
        <f aca="false">L18*J18*I18</f>
        <v>0</v>
      </c>
    </row>
    <row r="19" customFormat="false" ht="14.25" hidden="false" customHeight="true" outlineLevel="0" collapsed="false">
      <c r="A19" s="3"/>
      <c r="B19" s="42"/>
      <c r="C19" s="43"/>
      <c r="D19" s="44"/>
      <c r="E19" s="45"/>
      <c r="F19" s="17"/>
      <c r="G19" s="17"/>
      <c r="H19" s="29"/>
      <c r="I19" s="46" t="n">
        <f aca="false">ROUNDUP(H19-(H19*$I$5),2)</f>
        <v>0</v>
      </c>
      <c r="J19" s="47"/>
      <c r="K19" s="48"/>
      <c r="L19" s="49"/>
      <c r="M19" s="50"/>
    </row>
    <row r="20" customFormat="false" ht="15" hidden="false" customHeight="false" outlineLevel="0" collapsed="false">
      <c r="A20" s="3"/>
      <c r="B20" s="51" t="s">
        <v>29</v>
      </c>
      <c r="C20" s="38"/>
      <c r="D20" s="27"/>
      <c r="E20" s="28"/>
      <c r="F20" s="17"/>
      <c r="G20" s="17"/>
      <c r="H20" s="29"/>
      <c r="I20" s="52" t="n">
        <f aca="false">ROUNDUP(H20-(H20*$I$5),2)</f>
        <v>0</v>
      </c>
      <c r="J20" s="53"/>
      <c r="K20" s="32"/>
      <c r="L20" s="54"/>
      <c r="M20" s="34" t="n">
        <f aca="false">L20*J20*I20</f>
        <v>0</v>
      </c>
    </row>
    <row r="21" customFormat="false" ht="15" hidden="false" customHeight="false" outlineLevel="0" collapsed="false">
      <c r="A21" s="3"/>
      <c r="B21" s="51" t="s">
        <v>20</v>
      </c>
      <c r="C21" s="38"/>
      <c r="D21" s="27"/>
      <c r="E21" s="28"/>
      <c r="F21" s="17"/>
      <c r="G21" s="17"/>
      <c r="H21" s="29"/>
      <c r="I21" s="52" t="n">
        <f aca="false">ROUNDUP(H21-(H21*$I$5),2)</f>
        <v>0</v>
      </c>
      <c r="J21" s="53"/>
      <c r="K21" s="32"/>
      <c r="L21" s="54"/>
      <c r="M21" s="34" t="n">
        <f aca="false">L21*J21*I21</f>
        <v>0</v>
      </c>
    </row>
    <row r="22" customFormat="false" ht="12.75" hidden="false" customHeight="false" outlineLevel="0" collapsed="false">
      <c r="A22" s="3"/>
      <c r="B22" s="55" t="s">
        <v>30</v>
      </c>
      <c r="C22" s="26" t="s">
        <v>31</v>
      </c>
      <c r="D22" s="56"/>
      <c r="E22" s="28" t="s">
        <v>14</v>
      </c>
      <c r="F22" s="17"/>
      <c r="G22" s="17"/>
      <c r="H22" s="29" t="n">
        <v>17.2</v>
      </c>
      <c r="I22" s="52" t="n">
        <f aca="false">ROUNDUP(H22-(H22*$I$5),2)</f>
        <v>13.76</v>
      </c>
      <c r="J22" s="53" t="n">
        <v>6</v>
      </c>
      <c r="K22" s="32" t="s">
        <v>15</v>
      </c>
      <c r="L22" s="33"/>
      <c r="M22" s="34" t="n">
        <f aca="false">L22*J22*I22</f>
        <v>0</v>
      </c>
    </row>
    <row r="23" customFormat="false" ht="6.75" hidden="false" customHeight="true" outlineLevel="0" collapsed="false">
      <c r="A23" s="3"/>
      <c r="B23" s="51"/>
      <c r="C23" s="26"/>
      <c r="D23" s="27"/>
      <c r="E23" s="28"/>
      <c r="F23" s="17"/>
      <c r="G23" s="17"/>
      <c r="H23" s="29"/>
      <c r="I23" s="52" t="n">
        <f aca="false">ROUNDUP(H23-(H23*$I$5),2)</f>
        <v>0</v>
      </c>
      <c r="J23" s="53"/>
      <c r="K23" s="32"/>
      <c r="L23" s="33"/>
      <c r="M23" s="34" t="n">
        <f aca="false">L23*J23*I23</f>
        <v>0</v>
      </c>
    </row>
    <row r="24" customFormat="false" ht="14.25" hidden="false" customHeight="true" outlineLevel="0" collapsed="false">
      <c r="A24" s="3"/>
      <c r="B24" s="55" t="s">
        <v>32</v>
      </c>
      <c r="C24" s="26" t="s">
        <v>33</v>
      </c>
      <c r="D24" s="56"/>
      <c r="E24" s="28" t="s">
        <v>14</v>
      </c>
      <c r="F24" s="17"/>
      <c r="G24" s="17"/>
      <c r="H24" s="29" t="n">
        <v>9.95</v>
      </c>
      <c r="I24" s="52" t="n">
        <f aca="false">ROUNDUP(H24-(H24*$I$5),2)</f>
        <v>7.96</v>
      </c>
      <c r="J24" s="53" t="n">
        <v>6</v>
      </c>
      <c r="K24" s="32" t="s">
        <v>15</v>
      </c>
      <c r="L24" s="33"/>
      <c r="M24" s="34" t="n">
        <f aca="false">L24*J24*I24</f>
        <v>0</v>
      </c>
    </row>
    <row r="25" customFormat="false" ht="10.5" hidden="false" customHeight="true" outlineLevel="0" collapsed="false">
      <c r="A25" s="3"/>
      <c r="B25" s="57"/>
      <c r="C25" s="58"/>
      <c r="D25" s="58"/>
      <c r="E25" s="59"/>
      <c r="F25" s="17"/>
      <c r="G25" s="17"/>
      <c r="H25" s="60"/>
      <c r="I25" s="61" t="n">
        <f aca="false">ROUNDUP(H25-(H25*$I$5),2)</f>
        <v>0</v>
      </c>
      <c r="J25" s="62"/>
      <c r="K25" s="32"/>
      <c r="L25" s="63"/>
      <c r="M25" s="64" t="n">
        <f aca="false">L25*J25*I25</f>
        <v>0</v>
      </c>
    </row>
    <row r="26" customFormat="false" ht="6" hidden="false" customHeight="true" outlineLevel="0" collapsed="false">
      <c r="A26" s="3"/>
      <c r="B26" s="65"/>
      <c r="C26" s="38"/>
      <c r="D26" s="38"/>
      <c r="E26" s="28"/>
      <c r="F26" s="17"/>
      <c r="G26" s="17"/>
      <c r="H26" s="66"/>
      <c r="I26" s="30" t="n">
        <f aca="false">ROUNDUP(H26-(H26*$I$5),2)</f>
        <v>0</v>
      </c>
      <c r="J26" s="67"/>
      <c r="K26" s="68"/>
      <c r="L26" s="69"/>
      <c r="M26" s="34" t="n">
        <f aca="false">L26*J26*I26</f>
        <v>0</v>
      </c>
    </row>
    <row r="27" customFormat="false" ht="18.75" hidden="false" customHeight="true" outlineLevel="0" collapsed="false">
      <c r="A27" s="3"/>
      <c r="B27" s="70" t="s">
        <v>34</v>
      </c>
      <c r="C27" s="70"/>
      <c r="D27" s="71"/>
      <c r="E27" s="72"/>
      <c r="F27" s="18"/>
      <c r="G27" s="18"/>
      <c r="H27" s="22"/>
      <c r="I27" s="30" t="n">
        <f aca="false">ROUNDUP(H27-(H27*$I$5),2)</f>
        <v>0</v>
      </c>
      <c r="J27" s="73"/>
      <c r="L27" s="74"/>
      <c r="M27" s="34" t="n">
        <f aca="false">L27*J27*I27</f>
        <v>0</v>
      </c>
      <c r="Q27" s="75"/>
    </row>
    <row r="28" customFormat="false" ht="18.75" hidden="false" customHeight="true" outlineLevel="0" collapsed="false">
      <c r="A28" s="3"/>
      <c r="B28" s="76" t="s">
        <v>35</v>
      </c>
      <c r="C28" s="24"/>
      <c r="D28" s="24"/>
      <c r="E28" s="72"/>
      <c r="F28" s="18"/>
      <c r="G28" s="18"/>
      <c r="H28" s="22"/>
      <c r="I28" s="30" t="n">
        <f aca="false">ROUNDUP(H28-(H28*$I$5),2)</f>
        <v>0</v>
      </c>
      <c r="J28" s="73"/>
      <c r="L28" s="74"/>
      <c r="M28" s="34" t="n">
        <f aca="false">L28*J28*I28</f>
        <v>0</v>
      </c>
      <c r="Q28" s="75"/>
    </row>
    <row r="29" customFormat="false" ht="5.25" hidden="false" customHeight="true" outlineLevel="0" collapsed="false">
      <c r="A29" s="3"/>
      <c r="B29" s="25"/>
      <c r="C29" s="25"/>
      <c r="D29" s="77"/>
      <c r="E29" s="28"/>
      <c r="F29" s="3"/>
      <c r="G29" s="3"/>
      <c r="H29" s="29"/>
      <c r="I29" s="30" t="n">
        <f aca="false">ROUNDUP(H29-(H29*$I$5),2)</f>
        <v>0</v>
      </c>
      <c r="J29" s="78"/>
      <c r="L29" s="74"/>
      <c r="M29" s="34" t="n">
        <f aca="false">L29*J29*I29</f>
        <v>0</v>
      </c>
    </row>
    <row r="30" customFormat="false" ht="12.75" hidden="false" customHeight="false" outlineLevel="0" collapsed="false">
      <c r="A30" s="3"/>
      <c r="B30" s="25" t="s">
        <v>36</v>
      </c>
      <c r="C30" s="26" t="s">
        <v>37</v>
      </c>
      <c r="D30" s="27" t="n">
        <v>2023</v>
      </c>
      <c r="E30" s="28" t="s">
        <v>14</v>
      </c>
      <c r="F30" s="17"/>
      <c r="G30" s="17"/>
      <c r="H30" s="29" t="n">
        <v>14.9</v>
      </c>
      <c r="I30" s="30" t="n">
        <f aca="false">ROUNDUP(H30-(H30*$I$5),2)</f>
        <v>11.92</v>
      </c>
      <c r="J30" s="31" t="n">
        <v>6</v>
      </c>
      <c r="K30" s="32" t="s">
        <v>15</v>
      </c>
      <c r="L30" s="33"/>
      <c r="M30" s="34" t="n">
        <f aca="false">L30*J30*I30</f>
        <v>0</v>
      </c>
    </row>
    <row r="31" customFormat="false" ht="12.75" hidden="false" customHeight="true" outlineLevel="0" collapsed="false">
      <c r="A31" s="3"/>
      <c r="B31" s="25"/>
      <c r="C31" s="26" t="s">
        <v>38</v>
      </c>
      <c r="D31" s="27" t="n">
        <v>2022</v>
      </c>
      <c r="E31" s="28" t="s">
        <v>39</v>
      </c>
      <c r="F31" s="17"/>
      <c r="G31" s="17"/>
      <c r="H31" s="29" t="n">
        <v>33.8</v>
      </c>
      <c r="I31" s="30" t="n">
        <f aca="false">ROUNDUP(H31-(H31*$I$5),2)</f>
        <v>27.04</v>
      </c>
      <c r="J31" s="31" t="n">
        <v>1</v>
      </c>
      <c r="K31" s="32" t="s">
        <v>15</v>
      </c>
      <c r="L31" s="33"/>
      <c r="M31" s="34" t="n">
        <f aca="false">L31*J31*I31</f>
        <v>0</v>
      </c>
    </row>
    <row r="32" customFormat="false" ht="12.75" hidden="false" customHeight="true" outlineLevel="0" collapsed="false">
      <c r="A32" s="3"/>
      <c r="B32" s="25"/>
      <c r="C32" s="26" t="s">
        <v>40</v>
      </c>
      <c r="D32" s="27" t="n">
        <v>2022</v>
      </c>
      <c r="E32" s="28" t="s">
        <v>41</v>
      </c>
      <c r="F32" s="17"/>
      <c r="G32" s="17"/>
      <c r="H32" s="29" t="n">
        <v>112.9</v>
      </c>
      <c r="I32" s="30" t="n">
        <f aca="false">ROUNDUP(H32-(H32*$I$5),2)</f>
        <v>90.32</v>
      </c>
      <c r="J32" s="31" t="n">
        <v>1</v>
      </c>
      <c r="K32" s="32" t="s">
        <v>15</v>
      </c>
      <c r="L32" s="33"/>
      <c r="M32" s="34" t="n">
        <f aca="false">L32*J32*I32</f>
        <v>0</v>
      </c>
    </row>
    <row r="33" customFormat="false" ht="12.75" hidden="false" customHeight="true" outlineLevel="0" collapsed="false">
      <c r="A33" s="3"/>
      <c r="B33" s="25"/>
      <c r="C33" s="26"/>
      <c r="D33" s="27"/>
      <c r="E33" s="28"/>
      <c r="F33" s="17"/>
      <c r="G33" s="17"/>
      <c r="H33" s="29"/>
      <c r="I33" s="30" t="n">
        <f aca="false">ROUNDUP(H33-(H33*$I$5),2)</f>
        <v>0</v>
      </c>
      <c r="J33" s="31"/>
      <c r="K33" s="32"/>
      <c r="L33" s="39"/>
      <c r="M33" s="34"/>
    </row>
    <row r="34" customFormat="false" ht="12.75" hidden="false" customHeight="true" outlineLevel="0" collapsed="false">
      <c r="A34" s="3"/>
      <c r="B34" s="25"/>
      <c r="C34" s="26" t="s">
        <v>42</v>
      </c>
      <c r="D34" s="27" t="n">
        <v>2015</v>
      </c>
      <c r="E34" s="28" t="s">
        <v>43</v>
      </c>
      <c r="F34" s="17"/>
      <c r="G34" s="17"/>
      <c r="H34" s="29" t="n">
        <v>116.15</v>
      </c>
      <c r="I34" s="30" t="n">
        <f aca="false">ROUNDUP(H34-(H34*$I$5),2)</f>
        <v>92.92</v>
      </c>
      <c r="J34" s="31" t="n">
        <v>1</v>
      </c>
      <c r="K34" s="32" t="s">
        <v>15</v>
      </c>
      <c r="L34" s="33"/>
      <c r="M34" s="34" t="n">
        <f aca="false">L34*J34*I34</f>
        <v>0</v>
      </c>
    </row>
    <row r="35" customFormat="false" ht="12.75" hidden="false" customHeight="true" outlineLevel="0" collapsed="false">
      <c r="A35" s="3"/>
      <c r="B35" s="25"/>
      <c r="C35" s="26"/>
      <c r="D35" s="27"/>
      <c r="E35" s="28"/>
      <c r="F35" s="17"/>
      <c r="G35" s="17"/>
      <c r="H35" s="29"/>
      <c r="I35" s="30"/>
      <c r="J35" s="31"/>
      <c r="K35" s="32"/>
      <c r="L35" s="39"/>
      <c r="M35" s="34"/>
    </row>
    <row r="36" customFormat="false" ht="16.5" hidden="false" customHeight="true" outlineLevel="0" collapsed="false">
      <c r="A36" s="3"/>
      <c r="B36" s="25" t="s">
        <v>44</v>
      </c>
      <c r="C36" s="79" t="s">
        <v>45</v>
      </c>
      <c r="D36" s="80" t="n">
        <v>2022</v>
      </c>
      <c r="E36" s="28" t="s">
        <v>14</v>
      </c>
      <c r="F36" s="3"/>
      <c r="G36" s="3"/>
      <c r="H36" s="29" t="n">
        <v>24.4</v>
      </c>
      <c r="I36" s="30" t="n">
        <f aca="false">ROUNDUP(H36-(H36*$I$5),2)</f>
        <v>19.52</v>
      </c>
      <c r="J36" s="53" t="n">
        <v>6</v>
      </c>
      <c r="K36" s="32" t="s">
        <v>15</v>
      </c>
      <c r="L36" s="35"/>
      <c r="M36" s="34" t="n">
        <f aca="false">L36*J36*I36</f>
        <v>0</v>
      </c>
      <c r="S36" s="81"/>
    </row>
    <row r="37" customFormat="false" ht="12.75" hidden="false" customHeight="false" outlineLevel="0" collapsed="false">
      <c r="A37" s="3"/>
      <c r="B37" s="25"/>
      <c r="C37" s="26" t="s">
        <v>46</v>
      </c>
      <c r="D37" s="27" t="n">
        <v>2020</v>
      </c>
      <c r="E37" s="28" t="s">
        <v>47</v>
      </c>
      <c r="F37" s="17"/>
      <c r="G37" s="17"/>
      <c r="H37" s="29" t="n">
        <v>58.1</v>
      </c>
      <c r="I37" s="30" t="n">
        <f aca="false">ROUNDUP(H37-(H37*$I$5),2)</f>
        <v>46.48</v>
      </c>
      <c r="J37" s="31" t="n">
        <v>1</v>
      </c>
      <c r="K37" s="32" t="s">
        <v>15</v>
      </c>
      <c r="L37" s="33"/>
      <c r="M37" s="34" t="n">
        <f aca="false">L37*J37*I37</f>
        <v>0</v>
      </c>
    </row>
    <row r="38" customFormat="false" ht="6.75" hidden="false" customHeight="true" outlineLevel="0" collapsed="false">
      <c r="A38" s="3"/>
      <c r="B38" s="82"/>
      <c r="C38" s="83"/>
      <c r="D38" s="83"/>
      <c r="E38" s="84"/>
      <c r="F38" s="85"/>
      <c r="G38" s="85"/>
      <c r="H38" s="86"/>
      <c r="I38" s="30" t="n">
        <f aca="false">ROUNDUP(H38-(H38*$I$5),2)</f>
        <v>0</v>
      </c>
      <c r="J38" s="87"/>
      <c r="K38" s="32"/>
      <c r="L38" s="88"/>
      <c r="M38" s="34" t="n">
        <f aca="false">L38*J38*I38</f>
        <v>0</v>
      </c>
    </row>
    <row r="39" customFormat="false" ht="12.75" hidden="false" customHeight="true" outlineLevel="0" collapsed="false">
      <c r="A39" s="3"/>
      <c r="B39" s="89" t="s">
        <v>48</v>
      </c>
      <c r="C39" s="3"/>
      <c r="D39" s="3"/>
      <c r="E39" s="90"/>
      <c r="F39" s="3"/>
      <c r="G39" s="3"/>
      <c r="H39" s="22"/>
      <c r="I39" s="91" t="n">
        <f aca="false">ROUNDUP(H39-(H39*$I$5),2)</f>
        <v>0</v>
      </c>
      <c r="J39" s="92"/>
      <c r="K39" s="93"/>
      <c r="L39" s="74"/>
      <c r="M39" s="94" t="n">
        <f aca="false">L39*J39*I39</f>
        <v>0</v>
      </c>
    </row>
    <row r="40" customFormat="false" ht="9" hidden="false" customHeight="true" outlineLevel="0" collapsed="false">
      <c r="A40" s="3"/>
      <c r="B40" s="95"/>
      <c r="C40" s="3"/>
      <c r="D40" s="3"/>
      <c r="E40" s="90"/>
      <c r="F40" s="3"/>
      <c r="G40" s="3"/>
      <c r="H40" s="22"/>
      <c r="I40" s="30" t="n">
        <f aca="false">ROUNDUP(H40-(H40*$I$5),2)</f>
        <v>0</v>
      </c>
      <c r="J40" s="92"/>
      <c r="K40" s="96"/>
      <c r="L40" s="74"/>
      <c r="M40" s="34" t="n">
        <f aca="false">L40*J40*I40</f>
        <v>0</v>
      </c>
    </row>
    <row r="41" customFormat="false" ht="12.75" hidden="false" customHeight="false" outlineLevel="0" collapsed="false">
      <c r="A41" s="3"/>
      <c r="B41" s="25" t="s">
        <v>36</v>
      </c>
      <c r="C41" s="79" t="s">
        <v>49</v>
      </c>
      <c r="D41" s="27" t="n">
        <v>2024</v>
      </c>
      <c r="E41" s="90" t="s">
        <v>14</v>
      </c>
      <c r="F41" s="3"/>
      <c r="G41" s="3"/>
      <c r="H41" s="97" t="n">
        <v>15.5</v>
      </c>
      <c r="I41" s="30" t="n">
        <f aca="false">ROUNDUP(H41-(H41*$I$5),2)</f>
        <v>12.4</v>
      </c>
      <c r="J41" s="31" t="n">
        <v>6</v>
      </c>
      <c r="K41" s="32" t="s">
        <v>15</v>
      </c>
      <c r="L41" s="33"/>
      <c r="M41" s="34" t="n">
        <f aca="false">L41*J41*I41</f>
        <v>0</v>
      </c>
    </row>
    <row r="42" customFormat="false" ht="12.75" hidden="false" customHeight="false" outlineLevel="0" collapsed="false">
      <c r="A42" s="3"/>
      <c r="B42" s="25" t="s">
        <v>50</v>
      </c>
      <c r="C42" s="79" t="s">
        <v>51</v>
      </c>
      <c r="D42" s="80" t="n">
        <v>2023</v>
      </c>
      <c r="E42" s="90" t="s">
        <v>24</v>
      </c>
      <c r="F42" s="3"/>
      <c r="G42" s="3"/>
      <c r="H42" s="97" t="n">
        <v>17.9</v>
      </c>
      <c r="I42" s="30" t="n">
        <f aca="false">ROUNDUP(H42-(H42*$I$5),2)</f>
        <v>14.32</v>
      </c>
      <c r="J42" s="31" t="n">
        <v>6</v>
      </c>
      <c r="K42" s="32" t="s">
        <v>15</v>
      </c>
      <c r="L42" s="33"/>
      <c r="M42" s="34" t="n">
        <f aca="false">L42*J42*I42</f>
        <v>0</v>
      </c>
    </row>
    <row r="43" customFormat="false" ht="12.75" hidden="false" customHeight="true" outlineLevel="0" collapsed="false">
      <c r="A43" s="3"/>
      <c r="B43" s="25"/>
      <c r="C43" s="98"/>
      <c r="D43" s="80"/>
      <c r="E43" s="90"/>
      <c r="F43" s="3"/>
      <c r="G43" s="3"/>
      <c r="H43" s="97"/>
      <c r="I43" s="30" t="n">
        <f aca="false">ROUNDUP(H43-(H43*$I$5),2)</f>
        <v>0</v>
      </c>
      <c r="J43" s="31"/>
      <c r="K43" s="32"/>
      <c r="L43" s="39"/>
      <c r="M43" s="34" t="n">
        <f aca="false">L43*J43*I43</f>
        <v>0</v>
      </c>
    </row>
    <row r="44" customFormat="false" ht="12.75" hidden="false" customHeight="true" outlineLevel="0" collapsed="false">
      <c r="A44" s="3"/>
      <c r="B44" s="25" t="s">
        <v>44</v>
      </c>
      <c r="C44" s="79" t="s">
        <v>52</v>
      </c>
      <c r="D44" s="80" t="n">
        <v>2023</v>
      </c>
      <c r="E44" s="90" t="s">
        <v>24</v>
      </c>
      <c r="F44" s="3"/>
      <c r="G44" s="3"/>
      <c r="H44" s="97" t="n">
        <v>20.9</v>
      </c>
      <c r="I44" s="30" t="n">
        <f aca="false">ROUNDUP(H44-(H44*$I$5),2)</f>
        <v>16.72</v>
      </c>
      <c r="J44" s="31" t="n">
        <v>6</v>
      </c>
      <c r="K44" s="32" t="s">
        <v>15</v>
      </c>
      <c r="L44" s="33"/>
      <c r="M44" s="34" t="n">
        <f aca="false">L44*J44*I44</f>
        <v>0</v>
      </c>
    </row>
    <row r="45" customFormat="false" ht="21.75" hidden="false" customHeight="true" outlineLevel="0" collapsed="false">
      <c r="A45" s="3"/>
      <c r="B45" s="99"/>
      <c r="C45" s="100" t="s">
        <v>53</v>
      </c>
      <c r="D45" s="101" t="n">
        <v>2022</v>
      </c>
      <c r="E45" s="84" t="s">
        <v>43</v>
      </c>
      <c r="F45" s="85"/>
      <c r="G45" s="85"/>
      <c r="H45" s="86" t="n">
        <v>49.7</v>
      </c>
      <c r="I45" s="30" t="n">
        <f aca="false">ROUNDUP(H45-(H45*$I$5),2)</f>
        <v>39.76</v>
      </c>
      <c r="J45" s="87" t="n">
        <v>1</v>
      </c>
      <c r="K45" s="102" t="s">
        <v>15</v>
      </c>
      <c r="L45" s="103"/>
      <c r="M45" s="34" t="n">
        <f aca="false">L45*J45*I45</f>
        <v>0</v>
      </c>
    </row>
    <row r="46" customFormat="false" ht="7.5" hidden="false" customHeight="true" outlineLevel="0" collapsed="false">
      <c r="A46" s="3"/>
      <c r="B46" s="77"/>
      <c r="C46" s="79"/>
      <c r="D46" s="80"/>
      <c r="E46" s="28"/>
      <c r="F46" s="17"/>
      <c r="G46" s="17"/>
      <c r="H46" s="29"/>
      <c r="I46" s="46" t="n">
        <f aca="false">ROUNDUP(H46-(H46*$I$5),2)</f>
        <v>0</v>
      </c>
      <c r="J46" s="104"/>
      <c r="K46" s="32"/>
      <c r="L46" s="54"/>
      <c r="M46" s="94" t="n">
        <f aca="false">L46*J46*I46</f>
        <v>0</v>
      </c>
    </row>
    <row r="47" customFormat="false" ht="18.75" hidden="false" customHeight="true" outlineLevel="0" collapsed="false">
      <c r="A47" s="3"/>
      <c r="B47" s="21" t="s">
        <v>54</v>
      </c>
      <c r="C47" s="21"/>
      <c r="D47" s="71"/>
      <c r="E47" s="72"/>
      <c r="F47" s="18"/>
      <c r="G47" s="18"/>
      <c r="H47" s="22"/>
      <c r="I47" s="30" t="n">
        <f aca="false">ROUNDUP(H47-(H47*$I$5),2)</f>
        <v>0</v>
      </c>
      <c r="J47" s="105"/>
      <c r="L47" s="74"/>
      <c r="M47" s="34" t="n">
        <f aca="false">L47*J47*I47</f>
        <v>0</v>
      </c>
    </row>
    <row r="48" customFormat="false" ht="4.5" hidden="false" customHeight="true" outlineLevel="0" collapsed="false">
      <c r="A48" s="3"/>
      <c r="B48" s="17"/>
      <c r="C48" s="18"/>
      <c r="D48" s="18"/>
      <c r="E48" s="19"/>
      <c r="F48" s="18"/>
      <c r="G48" s="18"/>
      <c r="H48" s="20"/>
      <c r="I48" s="30" t="n">
        <f aca="false">ROUNDUP(H48-(H48*$I$5),2)</f>
        <v>0</v>
      </c>
      <c r="J48" s="106"/>
      <c r="L48" s="74"/>
      <c r="M48" s="34" t="n">
        <f aca="false">L48*J48*I48</f>
        <v>0</v>
      </c>
    </row>
    <row r="49" customFormat="false" ht="12.75" hidden="false" customHeight="true" outlineLevel="0" collapsed="false">
      <c r="A49" s="3"/>
      <c r="B49" s="36" t="s">
        <v>35</v>
      </c>
      <c r="C49" s="36"/>
      <c r="D49" s="107"/>
      <c r="E49" s="28"/>
      <c r="F49" s="3"/>
      <c r="G49" s="3"/>
      <c r="H49" s="30"/>
      <c r="I49" s="30" t="n">
        <f aca="false">ROUNDUP(H49-(H49*$I$5),2)</f>
        <v>0</v>
      </c>
      <c r="J49" s="108"/>
      <c r="L49" s="74"/>
      <c r="M49" s="34" t="n">
        <f aca="false">L49*J49*I49</f>
        <v>0</v>
      </c>
    </row>
    <row r="50" customFormat="false" ht="12.75" hidden="false" customHeight="true" outlineLevel="0" collapsed="false">
      <c r="A50" s="3"/>
      <c r="B50" s="36"/>
      <c r="C50" s="107"/>
      <c r="D50" s="107"/>
      <c r="E50" s="28"/>
      <c r="F50" s="3"/>
      <c r="G50" s="3"/>
      <c r="H50" s="30"/>
      <c r="I50" s="30" t="n">
        <f aca="false">ROUNDUP(H50-(H50*$I$5),2)</f>
        <v>0</v>
      </c>
      <c r="J50" s="108"/>
      <c r="L50" s="74"/>
      <c r="M50" s="34" t="n">
        <f aca="false">L50*J50*I50</f>
        <v>0</v>
      </c>
    </row>
    <row r="51" customFormat="false" ht="12.75" hidden="false" customHeight="false" outlineLevel="0" collapsed="false">
      <c r="A51" s="3"/>
      <c r="B51" s="25" t="s">
        <v>36</v>
      </c>
      <c r="C51" s="26" t="s">
        <v>55</v>
      </c>
      <c r="D51" s="27" t="n">
        <v>2022</v>
      </c>
      <c r="E51" s="28" t="s">
        <v>14</v>
      </c>
      <c r="F51" s="17"/>
      <c r="G51" s="17"/>
      <c r="H51" s="29" t="n">
        <v>19.5</v>
      </c>
      <c r="I51" s="30" t="n">
        <f aca="false">ROUNDUP(H51-(H51*$I$5),2)</f>
        <v>15.6</v>
      </c>
      <c r="J51" s="31" t="n">
        <v>6</v>
      </c>
      <c r="K51" s="32" t="s">
        <v>15</v>
      </c>
      <c r="L51" s="33"/>
      <c r="M51" s="34" t="n">
        <f aca="false">L51*J51*I51</f>
        <v>0</v>
      </c>
    </row>
    <row r="52" customFormat="false" ht="12.75" hidden="false" customHeight="false" outlineLevel="0" collapsed="false">
      <c r="A52" s="3"/>
      <c r="B52" s="25"/>
      <c r="C52" s="26" t="s">
        <v>56</v>
      </c>
      <c r="D52" s="27" t="n">
        <v>2022</v>
      </c>
      <c r="E52" s="28" t="s">
        <v>24</v>
      </c>
      <c r="F52" s="17"/>
      <c r="G52" s="17"/>
      <c r="H52" s="29" t="n">
        <v>42.9</v>
      </c>
      <c r="I52" s="30" t="n">
        <f aca="false">ROUNDUP(H52-(H52*$I$5),2)</f>
        <v>34.32</v>
      </c>
      <c r="J52" s="31" t="n">
        <v>1</v>
      </c>
      <c r="K52" s="32" t="s">
        <v>15</v>
      </c>
      <c r="L52" s="33"/>
      <c r="M52" s="34" t="n">
        <f aca="false">L52*J52*I52</f>
        <v>0</v>
      </c>
    </row>
    <row r="53" customFormat="false" ht="12.75" hidden="false" customHeight="false" outlineLevel="0" collapsed="false">
      <c r="A53" s="3"/>
      <c r="B53" s="25" t="s">
        <v>50</v>
      </c>
      <c r="C53" s="26" t="s">
        <v>57</v>
      </c>
      <c r="D53" s="27" t="n">
        <v>2022</v>
      </c>
      <c r="E53" s="28" t="s">
        <v>47</v>
      </c>
      <c r="F53" s="17"/>
      <c r="G53" s="17"/>
      <c r="H53" s="29" t="n">
        <v>22.9</v>
      </c>
      <c r="I53" s="30" t="n">
        <f aca="false">ROUNDUP(H53-(H53*$I$5),2)</f>
        <v>18.32</v>
      </c>
      <c r="J53" s="31" t="n">
        <v>6</v>
      </c>
      <c r="K53" s="32" t="s">
        <v>15</v>
      </c>
      <c r="L53" s="33"/>
      <c r="M53" s="34" t="n">
        <f aca="false">L53*J53*I53</f>
        <v>0</v>
      </c>
    </row>
    <row r="54" customFormat="false" ht="12.75" hidden="false" customHeight="false" outlineLevel="0" collapsed="false">
      <c r="A54" s="3"/>
      <c r="B54" s="25"/>
      <c r="C54" s="26"/>
      <c r="D54" s="56"/>
      <c r="E54" s="28"/>
      <c r="F54" s="17"/>
      <c r="G54" s="17"/>
      <c r="H54" s="29"/>
      <c r="I54" s="30"/>
      <c r="J54" s="31"/>
      <c r="K54" s="32"/>
      <c r="L54" s="39"/>
      <c r="M54" s="34"/>
    </row>
    <row r="55" customFormat="false" ht="19.5" hidden="false" customHeight="true" outlineLevel="0" collapsed="false">
      <c r="A55" s="3"/>
      <c r="B55" s="25" t="s">
        <v>44</v>
      </c>
      <c r="C55" s="26" t="s">
        <v>58</v>
      </c>
      <c r="D55" s="27" t="n">
        <v>2020</v>
      </c>
      <c r="E55" s="28" t="s">
        <v>14</v>
      </c>
      <c r="F55" s="17"/>
      <c r="G55" s="17"/>
      <c r="H55" s="29" t="n">
        <v>28.3</v>
      </c>
      <c r="I55" s="30" t="n">
        <f aca="false">ROUNDUP(H55-(H55*$I$5),2)</f>
        <v>22.64</v>
      </c>
      <c r="J55" s="31" t="n">
        <v>6</v>
      </c>
      <c r="K55" s="32" t="s">
        <v>15</v>
      </c>
      <c r="L55" s="35"/>
      <c r="M55" s="34" t="n">
        <f aca="false">L55*J55*I55</f>
        <v>0</v>
      </c>
    </row>
    <row r="56" customFormat="false" ht="3" hidden="false" customHeight="true" outlineLevel="0" collapsed="false">
      <c r="A56" s="3"/>
      <c r="B56" s="82"/>
      <c r="C56" s="83"/>
      <c r="D56" s="83"/>
      <c r="E56" s="84"/>
      <c r="F56" s="85"/>
      <c r="G56" s="85"/>
      <c r="H56" s="86"/>
      <c r="I56" s="61" t="n">
        <f aca="false">ROUNDUP(H56-(H56*$I$5),2)</f>
        <v>0</v>
      </c>
      <c r="J56" s="87"/>
      <c r="K56" s="102"/>
      <c r="L56" s="63"/>
      <c r="M56" s="109" t="n">
        <f aca="false">L56*J56*I56</f>
        <v>0</v>
      </c>
    </row>
    <row r="57" customFormat="false" ht="15.75" hidden="false" customHeight="false" outlineLevel="0" collapsed="false">
      <c r="A57" s="3"/>
      <c r="B57" s="110" t="s">
        <v>48</v>
      </c>
      <c r="C57" s="3"/>
      <c r="D57" s="3"/>
      <c r="E57" s="90"/>
      <c r="F57" s="3"/>
      <c r="G57" s="3"/>
      <c r="H57" s="22"/>
      <c r="I57" s="30" t="n">
        <f aca="false">ROUNDUP(H57-(H57*$I$5),2)</f>
        <v>0</v>
      </c>
      <c r="J57" s="92"/>
      <c r="L57" s="74"/>
      <c r="M57" s="34" t="n">
        <f aca="false">L57*J57*I57</f>
        <v>0</v>
      </c>
    </row>
    <row r="58" customFormat="false" ht="15" hidden="false" customHeight="false" outlineLevel="0" collapsed="false">
      <c r="A58" s="111"/>
      <c r="B58" s="110"/>
      <c r="C58" s="3"/>
      <c r="D58" s="3"/>
      <c r="E58" s="90"/>
      <c r="F58" s="3"/>
      <c r="G58" s="3"/>
      <c r="H58" s="22"/>
      <c r="I58" s="30" t="n">
        <f aca="false">ROUNDUP(H58-(H58*$I$5),2)</f>
        <v>0</v>
      </c>
      <c r="J58" s="92"/>
      <c r="L58" s="74"/>
      <c r="M58" s="34" t="n">
        <f aca="false">L58*J58*I58</f>
        <v>0</v>
      </c>
    </row>
    <row r="59" customFormat="false" ht="12.75" hidden="false" customHeight="false" outlineLevel="0" collapsed="false">
      <c r="A59" s="3"/>
      <c r="B59" s="25" t="s">
        <v>36</v>
      </c>
      <c r="C59" s="26" t="s">
        <v>59</v>
      </c>
      <c r="D59" s="27" t="n">
        <v>2023</v>
      </c>
      <c r="E59" s="28" t="s">
        <v>14</v>
      </c>
      <c r="F59" s="17"/>
      <c r="G59" s="17"/>
      <c r="H59" s="29" t="n">
        <v>20.9</v>
      </c>
      <c r="I59" s="30" t="n">
        <f aca="false">ROUNDUP(H59-(H59*$I$5),2)</f>
        <v>16.72</v>
      </c>
      <c r="J59" s="31" t="n">
        <v>6</v>
      </c>
      <c r="K59" s="32" t="s">
        <v>15</v>
      </c>
      <c r="L59" s="33"/>
      <c r="M59" s="34" t="n">
        <f aca="false">L59*J59*I59</f>
        <v>0</v>
      </c>
    </row>
    <row r="60" customFormat="false" ht="12.75" hidden="false" customHeight="false" outlineLevel="0" collapsed="false">
      <c r="A60" s="3"/>
      <c r="B60" s="25" t="s">
        <v>50</v>
      </c>
      <c r="C60" s="26" t="s">
        <v>60</v>
      </c>
      <c r="D60" s="27" t="n">
        <v>2023</v>
      </c>
      <c r="E60" s="28" t="s">
        <v>14</v>
      </c>
      <c r="F60" s="17"/>
      <c r="G60" s="17"/>
      <c r="H60" s="29" t="n">
        <v>23.8</v>
      </c>
      <c r="I60" s="30" t="n">
        <f aca="false">ROUNDUP(H60-(H60*$I$5),2)</f>
        <v>19.04</v>
      </c>
      <c r="J60" s="31" t="n">
        <v>6</v>
      </c>
      <c r="K60" s="32" t="s">
        <v>15</v>
      </c>
      <c r="L60" s="33"/>
      <c r="M60" s="34" t="n">
        <f aca="false">L60*J60*I60</f>
        <v>0</v>
      </c>
    </row>
    <row r="61" customFormat="false" ht="12.75" hidden="false" customHeight="false" outlineLevel="0" collapsed="false">
      <c r="A61" s="3"/>
      <c r="B61" s="25"/>
      <c r="C61" s="26"/>
      <c r="D61" s="27"/>
      <c r="E61" s="28"/>
      <c r="F61" s="17"/>
      <c r="G61" s="17"/>
      <c r="H61" s="29"/>
      <c r="I61" s="30"/>
      <c r="J61" s="31"/>
      <c r="K61" s="32"/>
      <c r="L61" s="39"/>
      <c r="M61" s="34"/>
    </row>
    <row r="62" customFormat="false" ht="12.75" hidden="false" customHeight="false" outlineLevel="0" collapsed="false">
      <c r="A62" s="3"/>
      <c r="B62" s="25" t="s">
        <v>44</v>
      </c>
      <c r="C62" s="26" t="s">
        <v>61</v>
      </c>
      <c r="D62" s="27" t="n">
        <v>2023</v>
      </c>
      <c r="E62" s="28" t="s">
        <v>14</v>
      </c>
      <c r="F62" s="17"/>
      <c r="G62" s="17"/>
      <c r="H62" s="29" t="n">
        <v>28.3</v>
      </c>
      <c r="I62" s="30" t="n">
        <f aca="false">ROUNDUP(H62-(H62*$I$5),2)</f>
        <v>22.64</v>
      </c>
      <c r="J62" s="31" t="n">
        <v>6</v>
      </c>
      <c r="K62" s="32" t="s">
        <v>15</v>
      </c>
      <c r="L62" s="33"/>
      <c r="M62" s="34" t="n">
        <f aca="false">L62*J62*I62</f>
        <v>0</v>
      </c>
    </row>
    <row r="63" customFormat="false" ht="13.5" hidden="false" customHeight="false" outlineLevel="0" collapsed="false">
      <c r="A63" s="3"/>
      <c r="B63" s="99"/>
      <c r="C63" s="112" t="s">
        <v>62</v>
      </c>
      <c r="D63" s="113" t="n">
        <v>2022</v>
      </c>
      <c r="E63" s="114" t="s">
        <v>14</v>
      </c>
      <c r="F63" s="115"/>
      <c r="G63" s="115"/>
      <c r="H63" s="116" t="n">
        <v>71.9</v>
      </c>
      <c r="I63" s="52" t="n">
        <f aca="false">ROUNDUP(H63-(H63*$I$5),2)</f>
        <v>57.52</v>
      </c>
      <c r="J63" s="87" t="n">
        <v>1</v>
      </c>
      <c r="K63" s="32" t="s">
        <v>15</v>
      </c>
      <c r="L63" s="33"/>
      <c r="M63" s="109" t="n">
        <f aca="false">L63*J63*I63</f>
        <v>0</v>
      </c>
    </row>
    <row r="64" customFormat="false" ht="18.75" hidden="false" customHeight="true" outlineLevel="0" collapsed="false">
      <c r="A64" s="3"/>
      <c r="B64" s="21" t="s">
        <v>63</v>
      </c>
      <c r="C64" s="21"/>
      <c r="D64" s="71"/>
      <c r="E64" s="72"/>
      <c r="F64" s="18"/>
      <c r="G64" s="18"/>
      <c r="H64" s="22"/>
      <c r="I64" s="91" t="n">
        <f aca="false">ROUNDUP(H64-(H64*$I$5),2)</f>
        <v>0</v>
      </c>
      <c r="J64" s="117"/>
      <c r="K64" s="93"/>
      <c r="L64" s="118"/>
      <c r="M64" s="34" t="n">
        <f aca="false">L64*J64*I64</f>
        <v>0</v>
      </c>
    </row>
    <row r="65" customFormat="false" ht="18" hidden="false" customHeight="false" outlineLevel="0" collapsed="false">
      <c r="A65" s="3"/>
      <c r="B65" s="76" t="s">
        <v>35</v>
      </c>
      <c r="C65" s="71"/>
      <c r="D65" s="71"/>
      <c r="E65" s="72"/>
      <c r="F65" s="18"/>
      <c r="G65" s="18"/>
      <c r="H65" s="22"/>
      <c r="I65" s="30" t="n">
        <f aca="false">ROUNDUP(H65-(H65*$I$5),2)</f>
        <v>0</v>
      </c>
      <c r="J65" s="92"/>
      <c r="L65" s="74"/>
      <c r="M65" s="34" t="n">
        <f aca="false">L65*J65*I65</f>
        <v>0</v>
      </c>
    </row>
    <row r="66" customFormat="false" ht="12.75" hidden="false" customHeight="true" outlineLevel="0" collapsed="false">
      <c r="A66" s="3"/>
      <c r="B66" s="25" t="s">
        <v>36</v>
      </c>
      <c r="C66" s="79" t="s">
        <v>64</v>
      </c>
      <c r="D66" s="80" t="n">
        <v>2021</v>
      </c>
      <c r="E66" s="28" t="s">
        <v>14</v>
      </c>
      <c r="F66" s="3"/>
      <c r="G66" s="3"/>
      <c r="H66" s="29" t="n">
        <v>29.8</v>
      </c>
      <c r="I66" s="30" t="n">
        <f aca="false">ROUNDUP(H66-(H66*$I$5),2)</f>
        <v>23.84</v>
      </c>
      <c r="J66" s="53" t="n">
        <v>6</v>
      </c>
      <c r="K66" s="32" t="s">
        <v>15</v>
      </c>
      <c r="L66" s="35"/>
      <c r="M66" s="34" t="n">
        <f aca="false">L66*J66*I66</f>
        <v>0</v>
      </c>
    </row>
    <row r="67" customFormat="false" ht="12.75" hidden="false" customHeight="false" outlineLevel="0" collapsed="false">
      <c r="A67" s="3"/>
      <c r="B67" s="25"/>
      <c r="C67" s="26" t="s">
        <v>65</v>
      </c>
      <c r="D67" s="27" t="n">
        <v>2021</v>
      </c>
      <c r="E67" s="28" t="s">
        <v>47</v>
      </c>
      <c r="F67" s="17"/>
      <c r="G67" s="17"/>
      <c r="H67" s="29" t="n">
        <v>66.6</v>
      </c>
      <c r="I67" s="30" t="n">
        <f aca="false">ROUNDUP(H67-(H67*$I$5),2)</f>
        <v>53.28</v>
      </c>
      <c r="J67" s="31" t="n">
        <v>1</v>
      </c>
      <c r="K67" s="32" t="s">
        <v>15</v>
      </c>
      <c r="L67" s="35"/>
      <c r="M67" s="34" t="n">
        <f aca="false">L67*J67*I67</f>
        <v>0</v>
      </c>
    </row>
    <row r="68" customFormat="false" ht="12.75" hidden="false" customHeight="false" outlineLevel="0" collapsed="false">
      <c r="A68" s="3"/>
      <c r="B68" s="25" t="s">
        <v>50</v>
      </c>
      <c r="C68" s="26" t="s">
        <v>66</v>
      </c>
      <c r="D68" s="40" t="n">
        <v>2021</v>
      </c>
      <c r="E68" s="28" t="s">
        <v>14</v>
      </c>
      <c r="F68" s="17"/>
      <c r="G68" s="17"/>
      <c r="H68" s="29" t="n">
        <v>34.9</v>
      </c>
      <c r="I68" s="30" t="n">
        <f aca="false">ROUNDUP(H68-(H68*$I$5),2)</f>
        <v>27.92</v>
      </c>
      <c r="J68" s="31" t="n">
        <v>6</v>
      </c>
      <c r="K68" s="32" t="s">
        <v>15</v>
      </c>
      <c r="L68" s="35"/>
      <c r="M68" s="34" t="n">
        <f aca="false">L68*J68*I68</f>
        <v>0</v>
      </c>
    </row>
    <row r="69" customFormat="false" ht="12.75" hidden="false" customHeight="false" outlineLevel="0" collapsed="false">
      <c r="A69" s="3"/>
      <c r="B69" s="25"/>
      <c r="C69" s="26"/>
      <c r="D69" s="56"/>
      <c r="E69" s="28"/>
      <c r="F69" s="17"/>
      <c r="G69" s="17"/>
      <c r="H69" s="29"/>
      <c r="I69" s="30"/>
      <c r="J69" s="31"/>
      <c r="K69" s="32"/>
      <c r="L69" s="119"/>
      <c r="M69" s="34"/>
    </row>
    <row r="70" customFormat="false" ht="17.25" hidden="false" customHeight="true" outlineLevel="0" collapsed="false">
      <c r="A70" s="3"/>
      <c r="B70" s="25" t="s">
        <v>44</v>
      </c>
      <c r="C70" s="79" t="s">
        <v>67</v>
      </c>
      <c r="D70" s="80" t="n">
        <v>2020</v>
      </c>
      <c r="E70" s="28" t="s">
        <v>14</v>
      </c>
      <c r="F70" s="3"/>
      <c r="G70" s="3"/>
      <c r="H70" s="29" t="n">
        <v>42.6</v>
      </c>
      <c r="I70" s="30" t="n">
        <f aca="false">ROUNDUP(H70-(H70*$I$5),2)</f>
        <v>34.08</v>
      </c>
      <c r="J70" s="53" t="n">
        <v>6</v>
      </c>
      <c r="K70" s="32" t="s">
        <v>15</v>
      </c>
      <c r="L70" s="35"/>
      <c r="M70" s="34" t="n">
        <f aca="false">L70*J70*I70</f>
        <v>0</v>
      </c>
    </row>
    <row r="71" customFormat="false" ht="15.75" hidden="false" customHeight="true" outlineLevel="0" collapsed="false">
      <c r="A71" s="3"/>
      <c r="B71" s="120"/>
      <c r="C71" s="26" t="s">
        <v>68</v>
      </c>
      <c r="D71" s="27" t="n">
        <v>2020</v>
      </c>
      <c r="E71" s="28" t="s">
        <v>47</v>
      </c>
      <c r="F71" s="17"/>
      <c r="G71" s="17"/>
      <c r="H71" s="29" t="n">
        <v>94.7</v>
      </c>
      <c r="I71" s="30" t="n">
        <f aca="false">ROUNDUP(H71-(H71*$I$5),2)</f>
        <v>75.76</v>
      </c>
      <c r="J71" s="31" t="n">
        <v>1</v>
      </c>
      <c r="K71" s="32" t="s">
        <v>15</v>
      </c>
      <c r="L71" s="35"/>
      <c r="M71" s="34" t="n">
        <f aca="false">L71*J71*I71</f>
        <v>0</v>
      </c>
    </row>
    <row r="72" customFormat="false" ht="6.75" hidden="false" customHeight="true" outlineLevel="0" collapsed="false">
      <c r="A72" s="3"/>
      <c r="B72" s="82"/>
      <c r="C72" s="83"/>
      <c r="D72" s="83"/>
      <c r="E72" s="84"/>
      <c r="F72" s="85"/>
      <c r="G72" s="85"/>
      <c r="H72" s="86"/>
      <c r="I72" s="61" t="n">
        <f aca="false">ROUNDUP(H72-(H72*$I$5),2)</f>
        <v>0</v>
      </c>
      <c r="J72" s="87"/>
      <c r="K72" s="102"/>
      <c r="L72" s="54"/>
      <c r="M72" s="109" t="n">
        <f aca="false">L72*J72*I72</f>
        <v>0</v>
      </c>
    </row>
    <row r="73" customFormat="false" ht="4.5" hidden="false" customHeight="true" outlineLevel="0" collapsed="false">
      <c r="A73" s="3"/>
      <c r="B73" s="17"/>
      <c r="C73" s="18"/>
      <c r="D73" s="18"/>
      <c r="E73" s="19"/>
      <c r="F73" s="18"/>
      <c r="G73" s="18"/>
      <c r="H73" s="20"/>
      <c r="I73" s="30" t="n">
        <f aca="false">ROUNDUP(H73-(H73*$I$5),2)</f>
        <v>0</v>
      </c>
      <c r="J73" s="121"/>
      <c r="L73" s="118"/>
      <c r="M73" s="34" t="n">
        <f aca="false">L73*J73*I73</f>
        <v>0</v>
      </c>
    </row>
    <row r="74" customFormat="false" ht="18" hidden="false" customHeight="true" outlineLevel="0" collapsed="false">
      <c r="A74" s="3"/>
      <c r="B74" s="21" t="s">
        <v>69</v>
      </c>
      <c r="C74" s="21"/>
      <c r="D74" s="71"/>
      <c r="E74" s="72"/>
      <c r="F74" s="18"/>
      <c r="G74" s="18"/>
      <c r="H74" s="22"/>
      <c r="I74" s="30" t="n">
        <f aca="false">ROUNDUP(H74-(H74*$I$5),2)</f>
        <v>0</v>
      </c>
      <c r="J74" s="92"/>
      <c r="L74" s="74"/>
      <c r="M74" s="34" t="n">
        <f aca="false">L74*J74*I74</f>
        <v>0</v>
      </c>
    </row>
    <row r="75" customFormat="false" ht="15" hidden="false" customHeight="true" outlineLevel="0" collapsed="false">
      <c r="A75" s="3"/>
      <c r="B75" s="36" t="s">
        <v>48</v>
      </c>
      <c r="C75" s="36"/>
      <c r="D75" s="107"/>
      <c r="E75" s="28"/>
      <c r="F75" s="3"/>
      <c r="G75" s="3"/>
      <c r="H75" s="30"/>
      <c r="I75" s="30" t="n">
        <f aca="false">ROUNDUP(H75-(H75*$I$5),2)</f>
        <v>0</v>
      </c>
      <c r="J75" s="122"/>
      <c r="L75" s="74"/>
      <c r="M75" s="34" t="n">
        <f aca="false">L75*J75*I75</f>
        <v>0</v>
      </c>
    </row>
    <row r="76" customFormat="false" ht="12.75" hidden="false" customHeight="false" outlineLevel="0" collapsed="false">
      <c r="A76" s="3"/>
      <c r="B76" s="123" t="s">
        <v>36</v>
      </c>
      <c r="C76" s="124" t="s">
        <v>70</v>
      </c>
      <c r="D76" s="80" t="n">
        <v>2023</v>
      </c>
      <c r="E76" s="28" t="s">
        <v>14</v>
      </c>
      <c r="F76" s="17"/>
      <c r="G76" s="17"/>
      <c r="H76" s="29" t="n">
        <v>16.8</v>
      </c>
      <c r="I76" s="30" t="n">
        <f aca="false">ROUNDUP(H76-(H76*$I$5),2)</f>
        <v>13.44</v>
      </c>
      <c r="J76" s="31" t="n">
        <v>6</v>
      </c>
      <c r="K76" s="32" t="s">
        <v>15</v>
      </c>
      <c r="L76" s="35"/>
      <c r="M76" s="34" t="n">
        <f aca="false">L76*J76*I76</f>
        <v>0</v>
      </c>
    </row>
    <row r="77" customFormat="false" ht="12.75" hidden="false" customHeight="false" outlineLevel="0" collapsed="false">
      <c r="A77" s="3"/>
      <c r="B77" s="125"/>
      <c r="C77" s="126"/>
      <c r="D77" s="126"/>
      <c r="E77" s="28"/>
      <c r="F77" s="17"/>
      <c r="G77" s="17"/>
      <c r="H77" s="29"/>
      <c r="I77" s="30" t="n">
        <f aca="false">ROUNDUP(H77-(H77*$I$5),2)</f>
        <v>0</v>
      </c>
      <c r="J77" s="31"/>
      <c r="K77" s="32"/>
      <c r="L77" s="119"/>
      <c r="M77" s="34" t="n">
        <f aca="false">L77*J77*I77</f>
        <v>0</v>
      </c>
    </row>
    <row r="78" customFormat="false" ht="17.25" hidden="false" customHeight="true" outlineLevel="0" collapsed="false">
      <c r="A78" s="3"/>
      <c r="B78" s="25" t="s">
        <v>44</v>
      </c>
      <c r="C78" s="79" t="s">
        <v>71</v>
      </c>
      <c r="D78" s="80" t="n">
        <v>2023</v>
      </c>
      <c r="E78" s="28" t="s">
        <v>14</v>
      </c>
      <c r="F78" s="3"/>
      <c r="G78" s="3"/>
      <c r="H78" s="29" t="n">
        <v>22.5</v>
      </c>
      <c r="I78" s="30" t="n">
        <f aca="false">ROUNDUP(H78-(H78*$I$5),2)</f>
        <v>18</v>
      </c>
      <c r="J78" s="53" t="n">
        <v>6</v>
      </c>
      <c r="K78" s="32" t="s">
        <v>15</v>
      </c>
      <c r="L78" s="35"/>
      <c r="M78" s="34" t="n">
        <f aca="false">L78*J78*I78</f>
        <v>0</v>
      </c>
      <c r="Q78" s="127"/>
    </row>
    <row r="79" customFormat="false" ht="17.25" hidden="false" customHeight="true" outlineLevel="0" collapsed="false">
      <c r="A79" s="3"/>
      <c r="B79" s="125"/>
      <c r="C79" s="124" t="s">
        <v>72</v>
      </c>
      <c r="D79" s="128" t="n">
        <v>2022</v>
      </c>
      <c r="E79" s="28" t="s">
        <v>43</v>
      </c>
      <c r="F79" s="17"/>
      <c r="G79" s="17"/>
      <c r="H79" s="29" t="n">
        <v>52.8</v>
      </c>
      <c r="I79" s="30" t="n">
        <f aca="false">ROUNDUP(H79-(H79*$I$5),2)</f>
        <v>42.24</v>
      </c>
      <c r="J79" s="31" t="n">
        <v>1</v>
      </c>
      <c r="K79" s="32" t="s">
        <v>15</v>
      </c>
      <c r="L79" s="129"/>
      <c r="M79" s="34" t="n">
        <f aca="false">L79*J79*I79</f>
        <v>0</v>
      </c>
    </row>
    <row r="80" customFormat="false" ht="6.75" hidden="false" customHeight="true" outlineLevel="0" collapsed="false">
      <c r="A80" s="3"/>
      <c r="B80" s="130"/>
      <c r="C80" s="115"/>
      <c r="D80" s="115"/>
      <c r="E80" s="84"/>
      <c r="F80" s="85"/>
      <c r="G80" s="85"/>
      <c r="H80" s="86"/>
      <c r="I80" s="61" t="n">
        <f aca="false">ROUNDUP(H80-(H80*$I$5),2)</f>
        <v>0</v>
      </c>
      <c r="J80" s="131"/>
      <c r="K80" s="102"/>
      <c r="L80" s="54"/>
      <c r="M80" s="109" t="n">
        <f aca="false">L80*J80*I80</f>
        <v>0</v>
      </c>
    </row>
    <row r="81" customFormat="false" ht="3.75" hidden="false" customHeight="true" outlineLevel="0" collapsed="false">
      <c r="A81" s="3"/>
      <c r="B81" s="38"/>
      <c r="C81" s="3"/>
      <c r="D81" s="3"/>
      <c r="E81" s="28"/>
      <c r="F81" s="17"/>
      <c r="G81" s="17"/>
      <c r="H81" s="29"/>
      <c r="I81" s="30" t="n">
        <f aca="false">ROUNDUP(H81-(H81*$I$5),2)</f>
        <v>0</v>
      </c>
      <c r="J81" s="132"/>
      <c r="K81" s="32"/>
      <c r="L81" s="133"/>
      <c r="M81" s="34" t="n">
        <f aca="false">L81*J81*I81</f>
        <v>0</v>
      </c>
    </row>
    <row r="82" customFormat="false" ht="26.25" hidden="false" customHeight="true" outlineLevel="0" collapsed="false">
      <c r="A82" s="3"/>
      <c r="B82" s="21" t="s">
        <v>73</v>
      </c>
      <c r="C82" s="21"/>
      <c r="D82" s="71"/>
      <c r="E82" s="72"/>
      <c r="F82" s="18"/>
      <c r="G82" s="18"/>
      <c r="H82" s="134"/>
      <c r="I82" s="30" t="n">
        <f aca="false">ROUNDUP(H82-(H82*$I$5),2)</f>
        <v>0</v>
      </c>
      <c r="J82" s="135"/>
      <c r="L82" s="74"/>
      <c r="M82" s="34" t="n">
        <f aca="false">L82*J82*I82</f>
        <v>0</v>
      </c>
    </row>
    <row r="83" customFormat="false" ht="14.25" hidden="false" customHeight="true" outlineLevel="0" collapsed="false">
      <c r="A83" s="3"/>
      <c r="B83" s="136" t="s">
        <v>35</v>
      </c>
      <c r="C83" s="136"/>
      <c r="D83" s="137"/>
      <c r="E83" s="72"/>
      <c r="F83" s="18"/>
      <c r="G83" s="18"/>
      <c r="H83" s="22"/>
      <c r="I83" s="30" t="n">
        <f aca="false">ROUNDUP(H83-(H83*$I$5),2)</f>
        <v>0</v>
      </c>
      <c r="J83" s="105"/>
      <c r="L83" s="74"/>
      <c r="M83" s="34" t="n">
        <f aca="false">L83*J83*I83</f>
        <v>0</v>
      </c>
    </row>
    <row r="84" customFormat="false" ht="12.75" hidden="false" customHeight="true" outlineLevel="0" collapsed="false">
      <c r="A84" s="3"/>
      <c r="B84" s="25" t="s">
        <v>36</v>
      </c>
      <c r="C84" s="26" t="s">
        <v>74</v>
      </c>
      <c r="D84" s="27" t="n">
        <v>2018</v>
      </c>
      <c r="E84" s="28" t="s">
        <v>14</v>
      </c>
      <c r="F84" s="17"/>
      <c r="G84" s="17"/>
      <c r="H84" s="29" t="n">
        <v>43.8</v>
      </c>
      <c r="I84" s="30" t="n">
        <f aca="false">ROUNDUP(H84-(H84*$I$5),2)</f>
        <v>35.04</v>
      </c>
      <c r="J84" s="31" t="n">
        <v>6</v>
      </c>
      <c r="K84" s="32" t="s">
        <v>15</v>
      </c>
      <c r="L84" s="138"/>
      <c r="M84" s="34" t="n">
        <f aca="false">L84*J84*I84</f>
        <v>0</v>
      </c>
    </row>
    <row r="85" customFormat="false" ht="12.75" hidden="false" customHeight="true" outlineLevel="0" collapsed="false">
      <c r="A85" s="3"/>
      <c r="B85" s="25"/>
      <c r="C85" s="26" t="s">
        <v>75</v>
      </c>
      <c r="D85" s="27" t="n">
        <v>2022</v>
      </c>
      <c r="E85" s="28" t="s">
        <v>47</v>
      </c>
      <c r="F85" s="17"/>
      <c r="G85" s="17"/>
      <c r="H85" s="29" t="n">
        <v>88.9</v>
      </c>
      <c r="I85" s="30" t="n">
        <f aca="false">ROUNDUP(H85-(H85*$I$5),2)</f>
        <v>71.12</v>
      </c>
      <c r="J85" s="31" t="n">
        <v>1</v>
      </c>
      <c r="K85" s="32" t="s">
        <v>15</v>
      </c>
      <c r="L85" s="33"/>
      <c r="M85" s="34" t="n">
        <f aca="false">L85*J85*I85</f>
        <v>0</v>
      </c>
    </row>
    <row r="86" customFormat="false" ht="12.75" hidden="false" customHeight="true" outlineLevel="0" collapsed="false">
      <c r="A86" s="3"/>
      <c r="B86" s="25" t="s">
        <v>50</v>
      </c>
      <c r="C86" s="26" t="s">
        <v>76</v>
      </c>
      <c r="D86" s="27" t="n">
        <v>2019</v>
      </c>
      <c r="E86" s="28" t="s">
        <v>24</v>
      </c>
      <c r="F86" s="17"/>
      <c r="G86" s="17"/>
      <c r="H86" s="29" t="n">
        <v>53.6</v>
      </c>
      <c r="I86" s="30" t="n">
        <f aca="false">ROUNDUP(H86-(H86*$I$5),2)</f>
        <v>42.88</v>
      </c>
      <c r="J86" s="31" t="n">
        <v>6</v>
      </c>
      <c r="K86" s="32" t="s">
        <v>15</v>
      </c>
      <c r="L86" s="33"/>
      <c r="M86" s="34" t="n">
        <f aca="false">L86*J86*I86</f>
        <v>0</v>
      </c>
    </row>
    <row r="87" customFormat="false" ht="12.75" hidden="false" customHeight="true" outlineLevel="0" collapsed="false">
      <c r="A87" s="3"/>
      <c r="B87" s="25"/>
      <c r="C87" s="26"/>
      <c r="D87" s="56"/>
      <c r="E87" s="28"/>
      <c r="F87" s="17"/>
      <c r="G87" s="17"/>
      <c r="H87" s="29"/>
      <c r="I87" s="30"/>
      <c r="J87" s="31"/>
      <c r="K87" s="32"/>
      <c r="L87" s="39"/>
      <c r="M87" s="34"/>
    </row>
    <row r="88" customFormat="false" ht="12.75" hidden="false" customHeight="true" outlineLevel="0" collapsed="false">
      <c r="A88" s="3"/>
      <c r="B88" s="25" t="s">
        <v>44</v>
      </c>
      <c r="C88" s="26" t="s">
        <v>77</v>
      </c>
      <c r="D88" s="27" t="n">
        <v>2015</v>
      </c>
      <c r="E88" s="28" t="s">
        <v>14</v>
      </c>
      <c r="F88" s="17"/>
      <c r="G88" s="17"/>
      <c r="H88" s="29" t="n">
        <v>102.9</v>
      </c>
      <c r="I88" s="30" t="n">
        <f aca="false">ROUNDUP(H88-(H88*$I$5),2)</f>
        <v>82.32</v>
      </c>
      <c r="J88" s="31" t="n">
        <v>1</v>
      </c>
      <c r="K88" s="32" t="s">
        <v>15</v>
      </c>
      <c r="L88" s="33"/>
      <c r="M88" s="34" t="n">
        <f aca="false">L88*J88*I88</f>
        <v>0</v>
      </c>
    </row>
    <row r="89" customFormat="false" ht="12.75" hidden="false" customHeight="true" outlineLevel="0" collapsed="false">
      <c r="A89" s="3"/>
      <c r="B89" s="25"/>
      <c r="C89" s="26" t="s">
        <v>78</v>
      </c>
      <c r="D89" s="27" t="n">
        <v>2018</v>
      </c>
      <c r="E89" s="28" t="s">
        <v>14</v>
      </c>
      <c r="F89" s="17"/>
      <c r="G89" s="17"/>
      <c r="H89" s="29" t="n">
        <v>109.25</v>
      </c>
      <c r="I89" s="30" t="n">
        <f aca="false">ROUNDUP(H89-(H89*$I$5),2)</f>
        <v>87.4</v>
      </c>
      <c r="J89" s="31" t="n">
        <v>1</v>
      </c>
      <c r="K89" s="32" t="s">
        <v>15</v>
      </c>
      <c r="L89" s="33"/>
      <c r="M89" s="34" t="n">
        <f aca="false">L89*J89*I89</f>
        <v>0</v>
      </c>
    </row>
    <row r="90" customFormat="false" ht="12.75" hidden="false" customHeight="true" outlineLevel="0" collapsed="false">
      <c r="A90" s="3"/>
      <c r="B90" s="25"/>
      <c r="C90" s="26" t="s">
        <v>79</v>
      </c>
      <c r="D90" s="27" t="n">
        <v>2015</v>
      </c>
      <c r="E90" s="28" t="s">
        <v>47</v>
      </c>
      <c r="F90" s="17"/>
      <c r="G90" s="17"/>
      <c r="H90" s="29" t="n">
        <v>220</v>
      </c>
      <c r="I90" s="30" t="n">
        <f aca="false">ROUNDUP(H90-(H90*$I$5),2)</f>
        <v>176</v>
      </c>
      <c r="J90" s="31" t="n">
        <v>1</v>
      </c>
      <c r="K90" s="32" t="s">
        <v>15</v>
      </c>
      <c r="L90" s="33"/>
      <c r="M90" s="34" t="n">
        <f aca="false">L90*J90*I90</f>
        <v>0</v>
      </c>
    </row>
    <row r="91" customFormat="false" ht="12.75" hidden="false" customHeight="true" outlineLevel="0" collapsed="false">
      <c r="A91" s="3"/>
      <c r="B91" s="25" t="s">
        <v>80</v>
      </c>
      <c r="C91" s="26" t="s">
        <v>81</v>
      </c>
      <c r="D91" s="27" t="n">
        <v>2013</v>
      </c>
      <c r="E91" s="28" t="s">
        <v>14</v>
      </c>
      <c r="F91" s="17"/>
      <c r="G91" s="17"/>
      <c r="H91" s="29" t="n">
        <v>189.75</v>
      </c>
      <c r="I91" s="30" t="n">
        <f aca="false">ROUNDUP(H91-(H91*$I$5),2)</f>
        <v>151.8</v>
      </c>
      <c r="J91" s="31" t="n">
        <v>1</v>
      </c>
      <c r="K91" s="32" t="s">
        <v>15</v>
      </c>
      <c r="L91" s="33"/>
      <c r="M91" s="34" t="n">
        <f aca="false">L91*J91*I91</f>
        <v>0</v>
      </c>
    </row>
    <row r="92" customFormat="false" ht="12.75" hidden="false" customHeight="true" outlineLevel="0" collapsed="false">
      <c r="A92" s="3"/>
      <c r="B92" s="25"/>
      <c r="C92" s="139" t="s">
        <v>82</v>
      </c>
      <c r="D92" s="27"/>
      <c r="E92" s="28"/>
      <c r="F92" s="17"/>
      <c r="G92" s="17"/>
      <c r="H92" s="140"/>
      <c r="I92" s="30" t="n">
        <f aca="false">ROUNDUP(H92-(H92*$I$5),2)</f>
        <v>0</v>
      </c>
      <c r="J92" s="31"/>
      <c r="K92" s="32"/>
      <c r="L92" s="39"/>
      <c r="M92" s="34" t="n">
        <f aca="false">L92*J92*I92</f>
        <v>0</v>
      </c>
    </row>
    <row r="93" customFormat="false" ht="5.25" hidden="false" customHeight="true" outlineLevel="0" collapsed="false">
      <c r="A93" s="3"/>
      <c r="B93" s="82"/>
      <c r="C93" s="58"/>
      <c r="D93" s="141"/>
      <c r="E93" s="84"/>
      <c r="F93" s="85"/>
      <c r="G93" s="85"/>
      <c r="H93" s="142"/>
      <c r="I93" s="30" t="n">
        <f aca="false">ROUNDUP(H93-(H93*$I$5),2)</f>
        <v>0</v>
      </c>
      <c r="J93" s="131"/>
      <c r="K93" s="102"/>
      <c r="L93" s="88"/>
      <c r="M93" s="34" t="n">
        <f aca="false">L93*J93*I93</f>
        <v>0</v>
      </c>
    </row>
    <row r="94" customFormat="false" ht="4.5" hidden="false" customHeight="true" outlineLevel="0" collapsed="false">
      <c r="A94" s="3"/>
      <c r="B94" s="17"/>
      <c r="C94" s="18"/>
      <c r="D94" s="18"/>
      <c r="E94" s="19"/>
      <c r="F94" s="18"/>
      <c r="G94" s="18"/>
      <c r="H94" s="20"/>
      <c r="I94" s="143" t="n">
        <f aca="false">ROUNDUP(H94-(H94*$I$5),2)</f>
        <v>0</v>
      </c>
      <c r="J94" s="144"/>
      <c r="L94" s="74"/>
      <c r="M94" s="94" t="n">
        <f aca="false">L94*J94*I94</f>
        <v>0</v>
      </c>
    </row>
    <row r="95" customFormat="false" ht="19.5" hidden="false" customHeight="true" outlineLevel="0" collapsed="false">
      <c r="A95" s="3"/>
      <c r="B95" s="145" t="s">
        <v>48</v>
      </c>
      <c r="C95" s="145"/>
      <c r="D95" s="137"/>
      <c r="E95" s="72"/>
      <c r="F95" s="18"/>
      <c r="G95" s="18"/>
      <c r="H95" s="22"/>
      <c r="I95" s="30" t="n">
        <f aca="false">ROUNDUP(H95-(H95*$I$5),2)</f>
        <v>0</v>
      </c>
      <c r="J95" s="92"/>
      <c r="L95" s="74"/>
      <c r="M95" s="34" t="n">
        <f aca="false">L95*J95*I95</f>
        <v>0</v>
      </c>
    </row>
    <row r="96" customFormat="false" ht="19.5" hidden="false" customHeight="true" outlineLevel="0" collapsed="false">
      <c r="A96" s="3"/>
      <c r="B96" s="146" t="s">
        <v>36</v>
      </c>
      <c r="C96" s="79" t="s">
        <v>83</v>
      </c>
      <c r="D96" s="80" t="n">
        <v>2022</v>
      </c>
      <c r="E96" s="19" t="s">
        <v>14</v>
      </c>
      <c r="F96" s="18"/>
      <c r="G96" s="18"/>
      <c r="H96" s="147" t="n">
        <v>43.8</v>
      </c>
      <c r="I96" s="30" t="n">
        <f aca="false">ROUNDUP(H96-(H96*$I$5),2)</f>
        <v>35.04</v>
      </c>
      <c r="J96" s="148" t="n">
        <v>6</v>
      </c>
      <c r="K96" s="32" t="s">
        <v>15</v>
      </c>
      <c r="L96" s="35"/>
      <c r="M96" s="34" t="n">
        <f aca="false">L96*J96*I96</f>
        <v>0</v>
      </c>
    </row>
    <row r="97" customFormat="false" ht="17.25" hidden="false" customHeight="true" outlineLevel="0" collapsed="false">
      <c r="A97" s="3"/>
      <c r="B97" s="149"/>
      <c r="C97" s="79" t="s">
        <v>84</v>
      </c>
      <c r="D97" s="80" t="n">
        <v>2022</v>
      </c>
      <c r="E97" s="19" t="s">
        <v>43</v>
      </c>
      <c r="F97" s="18"/>
      <c r="G97" s="18"/>
      <c r="H97" s="147" t="n">
        <v>88.9</v>
      </c>
      <c r="I97" s="150" t="n">
        <f aca="false">ROUNDUP(H97-(H97*$I$5),2)</f>
        <v>71.12</v>
      </c>
      <c r="J97" s="151" t="n">
        <v>1</v>
      </c>
      <c r="K97" s="32" t="s">
        <v>15</v>
      </c>
      <c r="L97" s="35"/>
      <c r="M97" s="34" t="n">
        <f aca="false">L97*J97*I97</f>
        <v>0</v>
      </c>
    </row>
    <row r="98" customFormat="false" ht="19.5" hidden="false" customHeight="true" outlineLevel="0" collapsed="false">
      <c r="A98" s="3"/>
      <c r="B98" s="146" t="s">
        <v>44</v>
      </c>
      <c r="C98" s="79" t="s">
        <v>85</v>
      </c>
      <c r="D98" s="80" t="n">
        <v>2018</v>
      </c>
      <c r="E98" s="19" t="s">
        <v>14</v>
      </c>
      <c r="F98" s="18"/>
      <c r="G98" s="18"/>
      <c r="H98" s="147" t="n">
        <v>56.3</v>
      </c>
      <c r="I98" s="30" t="n">
        <f aca="false">ROUNDUP(H98-(H98*$I$5),2)</f>
        <v>45.04</v>
      </c>
      <c r="J98" s="148" t="n">
        <v>6</v>
      </c>
      <c r="K98" s="32" t="s">
        <v>15</v>
      </c>
      <c r="L98" s="35"/>
      <c r="M98" s="34" t="n">
        <f aca="false">L98*J98*I98</f>
        <v>0</v>
      </c>
    </row>
    <row r="99" customFormat="false" ht="19.5" hidden="false" customHeight="true" outlineLevel="0" collapsed="false">
      <c r="A99" s="3"/>
      <c r="B99" s="146"/>
      <c r="C99" s="79"/>
      <c r="D99" s="80"/>
      <c r="E99" s="19"/>
      <c r="F99" s="18"/>
      <c r="G99" s="18"/>
      <c r="H99" s="147"/>
      <c r="I99" s="30"/>
      <c r="J99" s="148"/>
      <c r="K99" s="32"/>
      <c r="L99" s="119"/>
      <c r="M99" s="34"/>
    </row>
    <row r="100" customFormat="false" ht="24.75" hidden="false" customHeight="false" outlineLevel="0" collapsed="false">
      <c r="A100" s="3"/>
      <c r="B100" s="25"/>
      <c r="C100" s="79" t="s">
        <v>86</v>
      </c>
      <c r="D100" s="27" t="n">
        <v>2006</v>
      </c>
      <c r="E100" s="28" t="s">
        <v>87</v>
      </c>
      <c r="F100" s="17"/>
      <c r="G100" s="17"/>
      <c r="H100" s="152" t="n">
        <v>135.7</v>
      </c>
      <c r="I100" s="30" t="n">
        <f aca="false">ROUNDUP(H100-(H100*$I$5),2)</f>
        <v>108.56</v>
      </c>
      <c r="J100" s="31" t="n">
        <v>1</v>
      </c>
      <c r="K100" s="32" t="s">
        <v>15</v>
      </c>
      <c r="L100" s="35"/>
      <c r="M100" s="34" t="n">
        <f aca="false">L100*J100*I100</f>
        <v>0</v>
      </c>
    </row>
    <row r="101" customFormat="false" ht="24" hidden="false" customHeight="true" outlineLevel="0" collapsed="false">
      <c r="A101" s="3"/>
      <c r="B101" s="153" t="s">
        <v>88</v>
      </c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</row>
    <row r="102" customFormat="false" ht="29.25" hidden="false" customHeight="true" outlineLevel="0" collapsed="false">
      <c r="A102" s="3"/>
      <c r="B102" s="154" t="s">
        <v>89</v>
      </c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</row>
    <row r="103" customFormat="false" ht="19.5" hidden="false" customHeight="true" outlineLevel="0" collapsed="false">
      <c r="A103" s="3"/>
      <c r="B103" s="36" t="s">
        <v>90</v>
      </c>
      <c r="C103" s="26"/>
      <c r="D103" s="38"/>
      <c r="E103" s="28"/>
      <c r="F103" s="17"/>
      <c r="G103" s="17"/>
      <c r="H103" s="29"/>
      <c r="I103" s="30" t="n">
        <f aca="false">ROUNDUP(H103-(H103*$I$5),2)</f>
        <v>0</v>
      </c>
      <c r="J103" s="31"/>
      <c r="K103" s="32"/>
      <c r="L103" s="39"/>
      <c r="M103" s="34" t="n">
        <f aca="false">L103*J103*I103</f>
        <v>0</v>
      </c>
    </row>
    <row r="104" customFormat="false" ht="19.5" hidden="false" customHeight="true" outlineLevel="0" collapsed="false">
      <c r="A104" s="3"/>
      <c r="B104" s="25" t="s">
        <v>12</v>
      </c>
      <c r="C104" s="26" t="s">
        <v>91</v>
      </c>
      <c r="D104" s="27" t="n">
        <v>2023</v>
      </c>
      <c r="E104" s="28" t="s">
        <v>14</v>
      </c>
      <c r="F104" s="17"/>
      <c r="G104" s="17"/>
      <c r="H104" s="29" t="n">
        <v>5.7</v>
      </c>
      <c r="I104" s="29" t="n">
        <v>22.8</v>
      </c>
      <c r="J104" s="31" t="n">
        <v>1</v>
      </c>
      <c r="K104" s="32" t="s">
        <v>15</v>
      </c>
      <c r="L104" s="33"/>
      <c r="M104" s="34" t="n">
        <f aca="false">L104*J104*I104</f>
        <v>0</v>
      </c>
      <c r="P104" s="155"/>
    </row>
    <row r="105" customFormat="false" ht="19.5" hidden="false" customHeight="true" outlineLevel="0" collapsed="false">
      <c r="A105" s="3"/>
      <c r="B105" s="120" t="s">
        <v>92</v>
      </c>
      <c r="C105" s="26" t="s">
        <v>93</v>
      </c>
      <c r="D105" s="56"/>
      <c r="E105" s="28" t="s">
        <v>14</v>
      </c>
      <c r="F105" s="17"/>
      <c r="G105" s="17"/>
      <c r="H105" s="29" t="n">
        <v>6.2</v>
      </c>
      <c r="I105" s="29" t="n">
        <v>24.8</v>
      </c>
      <c r="J105" s="148" t="n">
        <v>1</v>
      </c>
      <c r="K105" s="32" t="s">
        <v>15</v>
      </c>
      <c r="L105" s="33"/>
      <c r="M105" s="34" t="n">
        <f aca="false">L105*J105*I105</f>
        <v>0</v>
      </c>
    </row>
    <row r="106" customFormat="false" ht="18.75" hidden="false" customHeight="true" outlineLevel="0" collapsed="false">
      <c r="A106" s="3"/>
      <c r="B106" s="156" t="s">
        <v>20</v>
      </c>
      <c r="C106" s="37"/>
      <c r="D106" s="38"/>
      <c r="E106" s="28"/>
      <c r="F106" s="17"/>
      <c r="G106" s="17"/>
      <c r="H106" s="29"/>
      <c r="I106" s="30" t="n">
        <f aca="false">ROUNDUP(H106-(H106*$I$5),2)</f>
        <v>0</v>
      </c>
      <c r="J106" s="31"/>
      <c r="K106" s="32"/>
      <c r="L106" s="39"/>
      <c r="M106" s="157" t="n">
        <f aca="false">L106*J106*I106</f>
        <v>0</v>
      </c>
    </row>
    <row r="107" customFormat="false" ht="19.5" hidden="false" customHeight="true" outlineLevel="0" collapsed="false">
      <c r="A107" s="3"/>
      <c r="B107" s="158" t="s">
        <v>21</v>
      </c>
      <c r="C107" s="37" t="s">
        <v>94</v>
      </c>
      <c r="D107" s="27"/>
      <c r="E107" s="28" t="s">
        <v>14</v>
      </c>
      <c r="F107" s="17"/>
      <c r="G107" s="17"/>
      <c r="H107" s="29" t="n">
        <v>8.95</v>
      </c>
      <c r="I107" s="30" t="n">
        <v>35.8</v>
      </c>
      <c r="J107" s="31" t="n">
        <v>1</v>
      </c>
      <c r="K107" s="32" t="s">
        <v>15</v>
      </c>
      <c r="L107" s="33"/>
      <c r="M107" s="157" t="n">
        <f aca="false">L107*J107*I107</f>
        <v>0</v>
      </c>
    </row>
    <row r="108" customFormat="false" ht="13.5" hidden="false" customHeight="true" outlineLevel="0" collapsed="false">
      <c r="A108" s="3"/>
      <c r="B108" s="159"/>
      <c r="C108" s="160"/>
      <c r="D108" s="160"/>
      <c r="E108" s="161"/>
      <c r="F108" s="162"/>
      <c r="G108" s="162"/>
      <c r="H108" s="160"/>
      <c r="I108" s="163"/>
      <c r="J108" s="162"/>
      <c r="K108" s="160"/>
      <c r="L108" s="160"/>
      <c r="M108" s="164"/>
    </row>
    <row r="109" customFormat="false" ht="14.25" hidden="false" customHeight="true" outlineLevel="0" collapsed="false">
      <c r="A109" s="3"/>
      <c r="B109" s="145"/>
      <c r="C109" s="145"/>
      <c r="D109" s="137"/>
      <c r="E109" s="19"/>
      <c r="F109" s="18"/>
      <c r="G109" s="18"/>
      <c r="H109" s="20"/>
      <c r="I109" s="20"/>
      <c r="J109" s="106"/>
    </row>
    <row r="110" customFormat="false" ht="12.75" hidden="false" customHeight="true" outlineLevel="0" collapsed="false">
      <c r="A110" s="3"/>
      <c r="B110" s="165"/>
      <c r="C110" s="165"/>
      <c r="D110" s="166"/>
      <c r="E110" s="19"/>
      <c r="F110" s="18"/>
      <c r="G110" s="18"/>
      <c r="H110" s="152"/>
      <c r="I110" s="167"/>
      <c r="J110" s="31"/>
      <c r="K110" s="32"/>
      <c r="M110" s="147"/>
    </row>
    <row r="111" customFormat="false" ht="9" hidden="true" customHeight="true" outlineLevel="0" collapsed="false">
      <c r="A111" s="3"/>
      <c r="B111" s="168"/>
      <c r="C111" s="18"/>
      <c r="D111" s="18"/>
      <c r="E111" s="19"/>
      <c r="F111" s="18"/>
      <c r="G111" s="18"/>
      <c r="H111" s="169"/>
      <c r="I111" s="170"/>
      <c r="J111" s="171"/>
      <c r="M111" s="172"/>
    </row>
    <row r="112" customFormat="false" ht="11.25" hidden="true" customHeight="true" outlineLevel="0" collapsed="false">
      <c r="A112" s="3"/>
      <c r="B112" s="173"/>
      <c r="C112" s="18"/>
      <c r="D112" s="18"/>
      <c r="E112" s="19"/>
      <c r="F112" s="18"/>
      <c r="G112" s="18"/>
      <c r="H112" s="169"/>
      <c r="I112" s="169"/>
      <c r="J112" s="171"/>
      <c r="K112" s="32"/>
      <c r="L112" s="174"/>
      <c r="M112" s="34"/>
    </row>
    <row r="113" customFormat="false" ht="3.75" hidden="true" customHeight="true" outlineLevel="0" collapsed="false">
      <c r="A113" s="3"/>
      <c r="B113" s="175"/>
      <c r="C113" s="18"/>
      <c r="D113" s="176"/>
      <c r="E113" s="177"/>
      <c r="F113" s="176"/>
      <c r="G113" s="176"/>
      <c r="H113" s="169"/>
      <c r="I113" s="170"/>
      <c r="J113" s="171"/>
      <c r="K113" s="178"/>
      <c r="L113" s="174"/>
      <c r="M113" s="179"/>
    </row>
    <row r="114" customFormat="false" ht="15.75" hidden="false" customHeight="true" outlineLevel="0" collapsed="false">
      <c r="A114" s="3"/>
      <c r="B114" s="17"/>
      <c r="C114" s="18"/>
      <c r="D114" s="18"/>
      <c r="E114" s="19"/>
      <c r="F114" s="18"/>
      <c r="G114" s="18"/>
      <c r="H114" s="20"/>
      <c r="I114" s="180" t="s">
        <v>95</v>
      </c>
      <c r="J114" s="180"/>
      <c r="L114" s="181"/>
      <c r="M114" s="182" t="n">
        <f aca="false">SUM(M10:M107)</f>
        <v>0</v>
      </c>
    </row>
    <row r="115" customFormat="false" ht="45.75" hidden="false" customHeight="true" outlineLevel="0" collapsed="false">
      <c r="A115" s="3"/>
      <c r="B115" s="183"/>
      <c r="C115" s="183"/>
      <c r="D115" s="183"/>
      <c r="E115" s="183"/>
      <c r="F115" s="183"/>
      <c r="G115" s="183"/>
      <c r="H115" s="183"/>
      <c r="I115" s="184"/>
      <c r="J115" s="184"/>
      <c r="L115" s="185"/>
      <c r="M115" s="185"/>
    </row>
    <row r="116" customFormat="false" ht="15.75" hidden="false" customHeight="true" outlineLevel="0" collapsed="false">
      <c r="A116" s="3"/>
      <c r="B116" s="17"/>
      <c r="C116" s="18"/>
      <c r="D116" s="18"/>
      <c r="E116" s="19"/>
      <c r="F116" s="18"/>
      <c r="G116" s="18"/>
      <c r="H116" s="20"/>
      <c r="I116" s="186"/>
      <c r="J116" s="186"/>
      <c r="K116" s="187"/>
      <c r="L116" s="187"/>
      <c r="M116" s="188"/>
    </row>
    <row r="117" customFormat="false" ht="15.75" hidden="false" customHeight="true" outlineLevel="0" collapsed="false">
      <c r="A117" s="3"/>
      <c r="B117" s="17"/>
      <c r="C117" s="18"/>
      <c r="D117" s="18"/>
      <c r="E117" s="19"/>
      <c r="F117" s="18"/>
      <c r="G117" s="18"/>
      <c r="H117" s="20"/>
      <c r="I117" s="20"/>
      <c r="J117" s="20"/>
    </row>
    <row r="118" customFormat="false" ht="4.5" hidden="false" customHeight="true" outlineLevel="0" collapsed="false">
      <c r="A118" s="3"/>
      <c r="B118" s="17"/>
      <c r="C118" s="18"/>
      <c r="D118" s="18"/>
      <c r="E118" s="19"/>
      <c r="F118" s="18"/>
      <c r="G118" s="18"/>
      <c r="H118" s="20"/>
      <c r="I118" s="20"/>
      <c r="J118" s="20"/>
    </row>
    <row r="119" customFormat="false" ht="4.5" hidden="false" customHeight="true" outlineLevel="0" collapsed="false">
      <c r="A119" s="3"/>
      <c r="B119" s="17"/>
      <c r="C119" s="18"/>
      <c r="D119" s="18"/>
      <c r="E119" s="19"/>
      <c r="F119" s="18"/>
      <c r="G119" s="18"/>
      <c r="H119" s="20"/>
      <c r="I119" s="20"/>
      <c r="J119" s="20"/>
    </row>
  </sheetData>
  <sheetProtection algorithmName="SHA-512" hashValue="yGoyrIi1ODgz2nl0EbJYA1FbOffeqmnKQMzekE5rTxIc5jDPNWmFD0uMzRZbfy7VorLCyGtQ7b3/yFwPnAqTbw==" saltValue="DAoHiQP102jhgiF+ITBQgg==" spinCount="100000" sheet="true" objects="true" scenarios="true" selectLockedCells="true"/>
  <mergeCells count="28">
    <mergeCell ref="A1:N1"/>
    <mergeCell ref="A2:N2"/>
    <mergeCell ref="A3:N3"/>
    <mergeCell ref="A4:N4"/>
    <mergeCell ref="B5:F6"/>
    <mergeCell ref="K6:L6"/>
    <mergeCell ref="B8:H8"/>
    <mergeCell ref="B27:C27"/>
    <mergeCell ref="B29:C29"/>
    <mergeCell ref="B47:C47"/>
    <mergeCell ref="B49:C49"/>
    <mergeCell ref="B64:C64"/>
    <mergeCell ref="B74:C74"/>
    <mergeCell ref="B75:C75"/>
    <mergeCell ref="B82:C82"/>
    <mergeCell ref="B83:C83"/>
    <mergeCell ref="B95:C95"/>
    <mergeCell ref="B101:M101"/>
    <mergeCell ref="B102:M102"/>
    <mergeCell ref="B109:C109"/>
    <mergeCell ref="B110:C110"/>
    <mergeCell ref="H111:H113"/>
    <mergeCell ref="I111:I113"/>
    <mergeCell ref="J111:J113"/>
    <mergeCell ref="L112:L113"/>
    <mergeCell ref="B115:H115"/>
    <mergeCell ref="I115:J115"/>
    <mergeCell ref="I116:J116"/>
  </mergeCells>
  <conditionalFormatting sqref="I106:I107">
    <cfRule type="cellIs" priority="2" operator="equal" aboveAverage="0" equalAverage="0" bottom="0" percent="0" rank="0" text="" dxfId="0">
      <formula>0</formula>
    </cfRule>
  </conditionalFormatting>
  <conditionalFormatting sqref="I8:I100 M10:M100 I103 M103:M107"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true" verticalCentered="false"/>
  <pageMargins left="0.236111111111111" right="0.236111111111111" top="0.509722222222222" bottom="0.7875" header="0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LibreOffice/7.5.4.2$Windows_X86_64 LibreOffice_project/36ccfdc35048b057fd9854c757a8b67ec53977b6</Application>
  <AppVersion>15.0000</AppVersion>
  <Company>Cave de Tain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2012-04-06T12:01:38Z</dcterms:created>
  <dc:creator>Cave de Tain</dc:creator>
  <dc:description/>
  <dc:language>fr-FR</dc:language>
  <cp:lastModifiedBy/>
  <cp:lastPrinted>2025-03-11T07:41:53Z</cp:lastPrinted>
  <dcterms:modified xsi:type="dcterms:W3CDTF">2025-05-22T08:34:38Z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